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daperez\AppData\Local\Microsoft\Windows\INetCache\Content.Outlook\MJGYMQ83\"/>
    </mc:Choice>
  </mc:AlternateContent>
  <xr:revisionPtr revIDLastSave="0" documentId="13_ncr:1_{3D7591FD-E75B-44BC-96BF-D94EE1E2E4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2" sheetId="1" r:id="rId1"/>
    <sheet name="Hoja1" sheetId="2" r:id="rId2"/>
  </sheets>
  <definedNames>
    <definedName name="_xlnm.Print_Area" localSheetId="0">Sheet2!$A$1:$T$106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C19" i="1"/>
  <c r="C12" i="1"/>
  <c r="S12" i="1" l="1"/>
  <c r="T50" i="1"/>
  <c r="S99" i="1"/>
  <c r="S96" i="1"/>
  <c r="S92" i="1"/>
  <c r="S88" i="1"/>
  <c r="S80" i="1"/>
  <c r="S76" i="1"/>
  <c r="S70" i="1"/>
  <c r="S59" i="1"/>
  <c r="S41" i="1"/>
  <c r="S30" i="1"/>
  <c r="S19" i="1"/>
  <c r="S85" i="1" l="1"/>
  <c r="S101" i="1" s="1"/>
  <c r="K29" i="2" l="1"/>
  <c r="K31" i="2"/>
  <c r="R96" i="1"/>
  <c r="R92" i="1"/>
  <c r="R88" i="1"/>
  <c r="R80" i="1"/>
  <c r="R76" i="1"/>
  <c r="R70" i="1"/>
  <c r="R59" i="1"/>
  <c r="R50" i="1"/>
  <c r="R41" i="1"/>
  <c r="R30" i="1"/>
  <c r="R19" i="1"/>
  <c r="R12" i="1"/>
  <c r="H12" i="1"/>
  <c r="T65" i="1"/>
  <c r="R99" i="1" l="1"/>
  <c r="R85" i="1"/>
  <c r="Q96" i="1"/>
  <c r="Q92" i="1"/>
  <c r="Q88" i="1"/>
  <c r="Q80" i="1"/>
  <c r="Q76" i="1"/>
  <c r="Q70" i="1"/>
  <c r="Q59" i="1"/>
  <c r="Q50" i="1"/>
  <c r="Q41" i="1"/>
  <c r="Q30" i="1"/>
  <c r="Q19" i="1"/>
  <c r="Q12" i="1"/>
  <c r="R101" i="1" l="1"/>
  <c r="Q99" i="1"/>
  <c r="Q85" i="1"/>
  <c r="Q101" i="1" s="1"/>
  <c r="T96" i="1"/>
  <c r="P96" i="1"/>
  <c r="O96" i="1"/>
  <c r="N96" i="1"/>
  <c r="M96" i="1"/>
  <c r="L96" i="1"/>
  <c r="J96" i="1"/>
  <c r="I96" i="1"/>
  <c r="H96" i="1"/>
  <c r="G96" i="1"/>
  <c r="F96" i="1"/>
  <c r="E96" i="1"/>
  <c r="D96" i="1"/>
  <c r="C96" i="1"/>
  <c r="T92" i="1"/>
  <c r="P92" i="1"/>
  <c r="O92" i="1"/>
  <c r="N92" i="1"/>
  <c r="M92" i="1"/>
  <c r="J92" i="1"/>
  <c r="I92" i="1"/>
  <c r="H92" i="1"/>
  <c r="G92" i="1"/>
  <c r="F92" i="1"/>
  <c r="E92" i="1"/>
  <c r="D92" i="1"/>
  <c r="C92" i="1"/>
  <c r="T88" i="1"/>
  <c r="P88" i="1"/>
  <c r="O88" i="1"/>
  <c r="N88" i="1"/>
  <c r="M88" i="1"/>
  <c r="L88" i="1"/>
  <c r="J88" i="1"/>
  <c r="I88" i="1"/>
  <c r="H88" i="1"/>
  <c r="G88" i="1"/>
  <c r="F88" i="1"/>
  <c r="E88" i="1"/>
  <c r="D88" i="1"/>
  <c r="C88" i="1"/>
  <c r="T80" i="1"/>
  <c r="P80" i="1"/>
  <c r="O80" i="1"/>
  <c r="N80" i="1"/>
  <c r="M80" i="1"/>
  <c r="L80" i="1"/>
  <c r="J80" i="1"/>
  <c r="I80" i="1"/>
  <c r="H80" i="1"/>
  <c r="G80" i="1"/>
  <c r="F80" i="1"/>
  <c r="E80" i="1"/>
  <c r="C80" i="1"/>
  <c r="T76" i="1"/>
  <c r="P76" i="1"/>
  <c r="O76" i="1"/>
  <c r="N76" i="1"/>
  <c r="M76" i="1"/>
  <c r="L76" i="1"/>
  <c r="J76" i="1"/>
  <c r="I76" i="1"/>
  <c r="H76" i="1"/>
  <c r="G76" i="1"/>
  <c r="F76" i="1"/>
  <c r="E76" i="1"/>
  <c r="C76" i="1"/>
  <c r="T70" i="1"/>
  <c r="P70" i="1"/>
  <c r="O70" i="1"/>
  <c r="N70" i="1"/>
  <c r="M70" i="1"/>
  <c r="L70" i="1"/>
  <c r="J70" i="1"/>
  <c r="I70" i="1"/>
  <c r="H70" i="1"/>
  <c r="G70" i="1"/>
  <c r="F70" i="1"/>
  <c r="E70" i="1"/>
  <c r="C70" i="1"/>
  <c r="T68" i="1"/>
  <c r="T67" i="1"/>
  <c r="T66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P50" i="1"/>
  <c r="O50" i="1"/>
  <c r="N50" i="1"/>
  <c r="M50" i="1"/>
  <c r="L50" i="1"/>
  <c r="J50" i="1"/>
  <c r="I50" i="1"/>
  <c r="H50" i="1"/>
  <c r="G50" i="1"/>
  <c r="E50" i="1"/>
  <c r="P41" i="1"/>
  <c r="O41" i="1"/>
  <c r="N41" i="1"/>
  <c r="M41" i="1"/>
  <c r="L41" i="1"/>
  <c r="K41" i="1"/>
  <c r="J41" i="1"/>
  <c r="I41" i="1"/>
  <c r="H41" i="1"/>
  <c r="F41" i="1"/>
  <c r="D41" i="1"/>
  <c r="C4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P19" i="1"/>
  <c r="O19" i="1"/>
  <c r="N19" i="1"/>
  <c r="M19" i="1"/>
  <c r="L19" i="1"/>
  <c r="K19" i="1"/>
  <c r="J19" i="1"/>
  <c r="I19" i="1"/>
  <c r="H19" i="1"/>
  <c r="G19" i="1"/>
  <c r="F19" i="1"/>
  <c r="E19" i="1"/>
  <c r="P12" i="1"/>
  <c r="O12" i="1"/>
  <c r="N12" i="1"/>
  <c r="M12" i="1"/>
  <c r="L12" i="1"/>
  <c r="K12" i="1"/>
  <c r="J12" i="1"/>
  <c r="I12" i="1"/>
  <c r="G12" i="1"/>
  <c r="F12" i="1"/>
  <c r="E12" i="1"/>
  <c r="D12" i="1"/>
  <c r="T59" i="1" l="1"/>
  <c r="T41" i="1"/>
  <c r="T12" i="1"/>
  <c r="T30" i="1"/>
  <c r="T19" i="1"/>
  <c r="P85" i="1"/>
  <c r="D99" i="1"/>
  <c r="J99" i="1"/>
  <c r="C99" i="1"/>
  <c r="P99" i="1"/>
  <c r="G99" i="1"/>
  <c r="N99" i="1"/>
  <c r="T99" i="1"/>
  <c r="H99" i="1"/>
  <c r="O99" i="1"/>
  <c r="L99" i="1"/>
  <c r="I99" i="1"/>
  <c r="K85" i="1"/>
  <c r="K101" i="1" s="1"/>
  <c r="M99" i="1"/>
  <c r="H85" i="1"/>
  <c r="H101" i="1" s="1"/>
  <c r="N85" i="1"/>
  <c r="F85" i="1"/>
  <c r="L85" i="1"/>
  <c r="J85" i="1"/>
  <c r="F99" i="1"/>
  <c r="E99" i="1"/>
  <c r="E85" i="1"/>
  <c r="I85" i="1"/>
  <c r="G85" i="1"/>
  <c r="G101" i="1" s="1"/>
  <c r="M85" i="1"/>
  <c r="O85" i="1"/>
  <c r="C85" i="1"/>
  <c r="D85" i="1"/>
  <c r="D101" i="1" l="1"/>
  <c r="T85" i="1"/>
  <c r="T101" i="1" s="1"/>
  <c r="M101" i="1"/>
  <c r="I101" i="1"/>
  <c r="P101" i="1"/>
  <c r="N101" i="1"/>
  <c r="C101" i="1"/>
  <c r="J101" i="1"/>
  <c r="O101" i="1"/>
  <c r="L101" i="1"/>
  <c r="E101" i="1"/>
  <c r="F101" i="1"/>
</calcChain>
</file>

<file path=xl/sharedStrings.xml><?xml version="1.0" encoding="utf-8"?>
<sst xmlns="http://schemas.openxmlformats.org/spreadsheetml/2006/main" count="116" uniqueCount="114">
  <si>
    <t>MINISTERIO DE HACIENDA</t>
  </si>
  <si>
    <t>DIRECCION GENERAL DE JUBILACIONES Y PENSIONES A CARGO DEL ESTADO</t>
  </si>
  <si>
    <t>Ejecución de Gastos y Aplicaciones Financieras</t>
  </si>
  <si>
    <t>(Valores en RD$)</t>
  </si>
  <si>
    <t>Detalle</t>
  </si>
  <si>
    <t>PRESUPUESTO APROBADO</t>
  </si>
  <si>
    <t>PRESUPUESTO  MODIFICADO</t>
  </si>
  <si>
    <t>GASTO DEVENGADO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</si>
  <si>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</si>
  <si>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</si>
  <si>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</si>
  <si>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</si>
  <si>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</si>
  <si>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</si>
  <si>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</si>
  <si>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</si>
  <si>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Total</t>
  </si>
  <si>
    <t>2 - GASTOS</t>
  </si>
  <si>
    <t xml:space="preserve">   2.1 - REMUNERACIONES Y CONTRIBUCIONES</t>
  </si>
  <si>
    <t xml:space="preserve">          2.1.1 - REMUNERACIONES</t>
  </si>
  <si>
    <t xml:space="preserve">          2.1.2 - SOBRESUELDOS</t>
  </si>
  <si>
    <t xml:space="preserve">          2.1.3 - DIETAS Y GASTOS DE REPRESENTACION</t>
  </si>
  <si>
    <t xml:space="preserve">          2.1.4 - GRATIFICACIONES Y BONIFICACIONES</t>
  </si>
  <si>
    <t xml:space="preserve">          2.1.5 - CONTRIB. A LA SEGURIDAD SOCIAL</t>
  </si>
  <si>
    <t xml:space="preserve">   2.2 -  CONTRATACION DE SERVICIOS</t>
  </si>
  <si>
    <t xml:space="preserve">          2.2.1 - SERVICIOS BASICOS</t>
  </si>
  <si>
    <t xml:space="preserve">          2.2.2 - PUBLICIDAD, IMPRESIÓN Y ENCUADERNACION</t>
  </si>
  <si>
    <t xml:space="preserve">          2.2.3 - VIATICOS</t>
  </si>
  <si>
    <t xml:space="preserve">          2.2.4 - TRANSPORTE Y ALMACENAJE</t>
  </si>
  <si>
    <t xml:space="preserve">          2.2.5 - ALQUILERES Y RENTAS</t>
  </si>
  <si>
    <t xml:space="preserve">          2.2.6 - SEGUROS</t>
  </si>
  <si>
    <t xml:space="preserve">          2.2.7 - SERV. DE CONSERV., REP. MENORES E INSTAL. TEMP.</t>
  </si>
  <si>
    <t xml:space="preserve">          2.2.8 - OTROS SERV. NO INCLUIDOS EN CONCEPTOS ANTERIORES</t>
  </si>
  <si>
    <t xml:space="preserve">          2.2.9 - OTRAS CONTRATACIONES DE SERVICIOS</t>
  </si>
  <si>
    <t xml:space="preserve">   2.3 -  MATERIALES Y SUMINISTRO</t>
  </si>
  <si>
    <t xml:space="preserve">          2.3.1 - ALIMENTOS Y PRODUCTOS AGROFORESTALES</t>
  </si>
  <si>
    <t xml:space="preserve">          2.3.2 - TEXTILES Y VESTUARIOS</t>
  </si>
  <si>
    <t xml:space="preserve">          2.3.3 - PRODUCTOS DE PAPEL, CARTON E IMPRESOS</t>
  </si>
  <si>
    <t xml:space="preserve">          2.3.4 - PRODUCTOS FARMACEUTICOS</t>
  </si>
  <si>
    <t xml:space="preserve">          2.3.5 - PRODUCTOS DE CUERO, CAUCHO Y PLASTICO</t>
  </si>
  <si>
    <t xml:space="preserve">          2.3.6 - PRODUCTOS DE MINERALES, METALICOS Y NO METALICOS</t>
  </si>
  <si>
    <t xml:space="preserve">          2.3.7 - COMBUSTIBLES, LUBRICANTES, PROD. QUIMICOS Y CONEXOS</t>
  </si>
  <si>
    <t xml:space="preserve">          2.3.8 - GASTOS QUE SE ASIGNARAN EJERCICIO (ART. 32 Y 33 LEY 423-06)</t>
  </si>
  <si>
    <t xml:space="preserve">          2.3.9 - PRODUCTOS Y UTILES VARIOS</t>
  </si>
  <si>
    <t xml:space="preserve"> </t>
  </si>
  <si>
    <t xml:space="preserve">   2.4 -  TRANSFERENCIAS CORRIENTES</t>
  </si>
  <si>
    <t xml:space="preserve">          2.4.1 - TRANSFERENCIAS CORRIENTES AL SECTOR PRIVADO</t>
  </si>
  <si>
    <t xml:space="preserve">          2.4.2 - TRANSFERENCIAS CORRIENTES AL GOBIERNOS GRAL. NAC.</t>
  </si>
  <si>
    <t xml:space="preserve">          2.4.3 - TRANSFERENCIAS CORRIENTES A GOBIERNOS GRALES. LOCALES</t>
  </si>
  <si>
    <t xml:space="preserve">          2.4.4 - TRANSFERENCIAS CORRIENTES A EMPRESAS PUB. NO FINANC.</t>
  </si>
  <si>
    <t xml:space="preserve">          2.4.5 - TRANSFERENCIAS CORRIENTES A INSTIT. PUB. FINANCIERAS</t>
  </si>
  <si>
    <t xml:space="preserve">          2.4.7 - TRANSFERENCIAS CORRIENTES AL SECTOR EXTERNO</t>
  </si>
  <si>
    <t xml:space="preserve">          2.4.9 - TRANSFERENCIAS CORRIENTES A OTRAS INSTIT. PUBLICAS</t>
  </si>
  <si>
    <t xml:space="preserve">   2.5 -  TRANSFERENCIAS DE CAPITAL</t>
  </si>
  <si>
    <t xml:space="preserve">          2.5.1 - TRANSFERENCIAS DE CAPITAL AL SECTOR PRIVADO</t>
  </si>
  <si>
    <t xml:space="preserve">          2.5.2 - TRANSFERENCIAS DE CAPITAL AL GOBIERNOS GRAL. NAC.</t>
  </si>
  <si>
    <t xml:space="preserve">          2.5.3 - TRANSFERENCIAS DE CAPITAL A GOBIERNOS GRALES. LOCALES</t>
  </si>
  <si>
    <t xml:space="preserve">          2.5.4 - TRANSFERENCIAS DE CAPITAL A EMPRESAS PUB. NO FINANC.</t>
  </si>
  <si>
    <t xml:space="preserve">          2.5.5 - TRANSFERENCIAS DE CAPITAL A INSTIT. PUB. FINANCIERAS</t>
  </si>
  <si>
    <t xml:space="preserve">          2.5.6 - TRANSFERENCIAS DE CAPITAL AL SECTOR EXTERNO</t>
  </si>
  <si>
    <t xml:space="preserve">          2.5.9 - TRANSFERENCIAS DE CAPITAL A OTRAS INSTIT. PUBLICAS</t>
  </si>
  <si>
    <t xml:space="preserve">   2.6 -  BIENES MUEBLES, INMUEBLES E INTANGIBLES</t>
  </si>
  <si>
    <t xml:space="preserve">          2.6.1 - MOBILIARIO Y EQUIPO</t>
  </si>
  <si>
    <t xml:space="preserve">          2.6.2 - MOBILIARIO Y EQUIPO AUDIOVISUAL</t>
  </si>
  <si>
    <t xml:space="preserve">          2.6.3 - EQUIPO E INSTRUMENTAL, CIENTIFICO Y LABORATORIO</t>
  </si>
  <si>
    <t xml:space="preserve">          2.6.4 - VEHICULOS Y EQUIPO DE TRANSPORTE, TRACCION Y ELEV.</t>
  </si>
  <si>
    <t xml:space="preserve">          2.6.5 - MAQUINARIA, OTROS EQUIPOS Y HERRAMIENTAS</t>
  </si>
  <si>
    <t xml:space="preserve">          2.6.6 - EQUIPOS DE DEFENSA Y SEGURIDAD</t>
  </si>
  <si>
    <t xml:space="preserve">          2.6.7 - ACTIVOS BIOLOGICOS CULTIVABLES</t>
  </si>
  <si>
    <t xml:space="preserve">          2.6.8 - BIENES INTANGIBLES</t>
  </si>
  <si>
    <t xml:space="preserve">          2.6.9 - EDIFICIOS, ESTRUCTURAS, TIERRAS, TERRENOS Y OBJ. DE VALOR</t>
  </si>
  <si>
    <t xml:space="preserve">   2.7 -  OBRAS</t>
  </si>
  <si>
    <t xml:space="preserve">          2.7.1 - OBRAS EN EDIFICACIONES </t>
  </si>
  <si>
    <t xml:space="preserve">          2.7.2 - INFRAESTRUCTURAS </t>
  </si>
  <si>
    <t xml:space="preserve">          2.7.3 - CONSTRUCCIONES EN BIENES CONCESIONARIOS </t>
  </si>
  <si>
    <t xml:space="preserve">          2.7.4 - GASTOS QUE SE ASIGNARAN EJERC. P/ INVERSION (ART. 32 Y 33 LEY 423-06)</t>
  </si>
  <si>
    <t xml:space="preserve">   2.8 -  ADQUISICION DE ACTIVOS FINANCIEROS CON FINES DE POLITICA</t>
  </si>
  <si>
    <t xml:space="preserve">          2.8.1 - CONCESION DE PRESTAMOS</t>
  </si>
  <si>
    <t xml:space="preserve">          2.8.2 - ADQUISICION DE TITULOS VALORES REPRESENTATIVOS DE DEUDA</t>
  </si>
  <si>
    <t xml:space="preserve">   2.9 -  GASTOS FINANCIEROS</t>
  </si>
  <si>
    <t xml:space="preserve">          2.9.1 - INTERESES DE LA DEUDA PUBLICA INTERNA</t>
  </si>
  <si>
    <t xml:space="preserve">          2.9.2 - INTERESES DE LA DEUDA PUBLICA EXTERNA</t>
  </si>
  <si>
    <t xml:space="preserve">          2.9.4 - COMISIONES Y OTROS GASTOS BANCARIOS DE LA DEUDA PUBLICA</t>
  </si>
  <si>
    <t>TOTAL GASTOS</t>
  </si>
  <si>
    <t>4 - APLICACIONES FINANCIERAS</t>
  </si>
  <si>
    <t xml:space="preserve">   4.1 -  INCREMENTO DE ACTIVOS FINANCIEROS</t>
  </si>
  <si>
    <t xml:space="preserve">          4.1.1 - INCREMENTO DE ACTIVOS FINANCIEROS CORRIENTES</t>
  </si>
  <si>
    <t xml:space="preserve">          4.1.2 - INCREMENTO DE ACTIVOS FINANCIEROS NO CORRIENTES</t>
  </si>
  <si>
    <t xml:space="preserve">   4.2 -  DISMINUCION DE PASIVOS</t>
  </si>
  <si>
    <t xml:space="preserve">          4.2.1 - DISMINUCION DE PASIVOS CORRIENTES</t>
  </si>
  <si>
    <t xml:space="preserve">          4.2.2 - DISMINUCION DE PASIVOS NO CORRIENTES</t>
  </si>
  <si>
    <t xml:space="preserve">   4.3 -  DISMINUCION DE FONDOS DE TERCEROS</t>
  </si>
  <si>
    <t>TOTAL APLICACIONES FINANCIERAS</t>
  </si>
  <si>
    <t>TOTAL GASTOS Y APLICACIONES FINANCIERAS</t>
  </si>
  <si>
    <t>Notas:</t>
  </si>
  <si>
    <t>Preparado por:</t>
  </si>
  <si>
    <t>_</t>
  </si>
  <si>
    <t xml:space="preserve">   </t>
  </si>
  <si>
    <t>Licda.Carmen Adelina Gómez</t>
  </si>
  <si>
    <r>
      <rPr>
        <b/>
        <sz val="16"/>
        <color theme="1"/>
        <rFont val="Calibri"/>
        <family val="2"/>
        <scheme val="minor"/>
      </rPr>
      <t>Presupuesto aprobado:</t>
    </r>
    <r>
      <rPr>
        <sz val="16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</si>
  <si>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6"/>
        <color theme="1"/>
        <rFont val="Calibri"/>
        <family val="2"/>
        <scheme val="minor"/>
      </rPr>
      <t>Se refiere al presupuesto aprobado en caso de que el Congreso Nacional apruebe un presupuesto complementario.</t>
    </r>
  </si>
  <si>
    <r>
      <rPr>
        <b/>
        <sz val="16"/>
        <color theme="1"/>
        <rFont val="Calibri"/>
        <family val="2"/>
        <scheme val="minor"/>
      </rPr>
      <t>Total devengado:</t>
    </r>
    <r>
      <rPr>
        <sz val="16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</si>
  <si>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Fuente : SIGEF</t>
  </si>
  <si>
    <t>Julio</t>
  </si>
  <si>
    <t xml:space="preserve">DEPARTAMENTO FINANCIERO </t>
  </si>
  <si>
    <t xml:space="preserve">Encargada Departamento Financiero </t>
  </si>
  <si>
    <t>Josefa Mieses</t>
  </si>
  <si>
    <t xml:space="preserve">Encargada de Presupuesto </t>
  </si>
  <si>
    <t>Septiembre</t>
  </si>
  <si>
    <t xml:space="preserve">octubre </t>
  </si>
  <si>
    <t>Noviembre</t>
  </si>
  <si>
    <t>Diciembre</t>
  </si>
  <si>
    <t xml:space="preserve">          4.3.1 - DISMINUCION DE DEPOSITOS FONDOS DE TERCEROS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</si>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</sst>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name val="Times New Roman"/>
      <family val="1"/>
    </font>
    <font>
      <b/>
      <sz val="16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1"/>
      <name val="Calibri"/>
      <family val="2"/>
      <scheme val="minor"/>
    </font>
    <font>
      <sz val="16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58595B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theme="3" tint="0.3999450666829432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 applyAlignment="1">
      <alignment horizontal="center" vertical="center" wrapText="1"/>
    </xf>
    <xf numFmtId="0" fontId="0" fillId="2" borderId="5" xfId="0" applyFill="1" applyBorder="1"/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9" fillId="0" borderId="11" xfId="0" applyFont="1" applyBorder="1"/>
    <xf numFmtId="0" fontId="10" fillId="0" borderId="11" xfId="0" applyFont="1" applyBorder="1"/>
    <xf numFmtId="0" fontId="8" fillId="0" borderId="12" xfId="0" applyFont="1" applyBorder="1"/>
    <xf numFmtId="4" fontId="6" fillId="0" borderId="12" xfId="0" applyNumberFormat="1" applyFont="1" applyBorder="1"/>
    <xf numFmtId="4" fontId="8" fillId="0" borderId="12" xfId="0" applyNumberFormat="1" applyFont="1" applyBorder="1"/>
    <xf numFmtId="4" fontId="11" fillId="0" borderId="12" xfId="0" applyNumberFormat="1" applyFont="1" applyBorder="1"/>
    <xf numFmtId="0" fontId="10" fillId="0" borderId="12" xfId="0" applyFont="1" applyBorder="1"/>
    <xf numFmtId="4" fontId="9" fillId="0" borderId="12" xfId="0" applyNumberFormat="1" applyFont="1" applyBorder="1"/>
    <xf numFmtId="4" fontId="10" fillId="0" borderId="12" xfId="0" applyNumberFormat="1" applyFont="1" applyBorder="1"/>
    <xf numFmtId="4" fontId="12" fillId="0" borderId="12" xfId="0" applyNumberFormat="1" applyFont="1" applyBorder="1"/>
    <xf numFmtId="4" fontId="10" fillId="0" borderId="0" xfId="0" applyNumberFormat="1" applyFont="1"/>
    <xf numFmtId="0" fontId="6" fillId="0" borderId="12" xfId="0" applyFont="1" applyBorder="1"/>
    <xf numFmtId="4" fontId="7" fillId="0" borderId="12" xfId="0" applyNumberFormat="1" applyFont="1" applyBorder="1"/>
    <xf numFmtId="0" fontId="13" fillId="0" borderId="0" xfId="0" applyFont="1"/>
    <xf numFmtId="0" fontId="9" fillId="0" borderId="12" xfId="0" applyFont="1" applyBorder="1"/>
    <xf numFmtId="4" fontId="14" fillId="0" borderId="12" xfId="0" applyNumberFormat="1" applyFont="1" applyBorder="1"/>
    <xf numFmtId="0" fontId="6" fillId="0" borderId="11" xfId="0" applyFont="1" applyBorder="1"/>
    <xf numFmtId="0" fontId="14" fillId="0" borderId="11" xfId="0" applyFont="1" applyBorder="1"/>
    <xf numFmtId="0" fontId="15" fillId="0" borderId="0" xfId="0" applyFont="1"/>
    <xf numFmtId="4" fontId="16" fillId="0" borderId="0" xfId="0" applyNumberFormat="1" applyFont="1"/>
    <xf numFmtId="4" fontId="0" fillId="0" borderId="0" xfId="0" applyNumberFormat="1"/>
    <xf numFmtId="0" fontId="16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17" fillId="0" borderId="0" xfId="0" applyFont="1" applyAlignment="1">
      <alignment horizontal="left"/>
    </xf>
    <xf numFmtId="4" fontId="2" fillId="0" borderId="0" xfId="0" applyNumberFormat="1" applyFont="1"/>
    <xf numFmtId="0" fontId="2" fillId="0" borderId="0" xfId="0" applyFont="1"/>
    <xf numFmtId="0" fontId="17" fillId="0" borderId="0" xfId="0" applyFont="1"/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43" fontId="17" fillId="0" borderId="0" xfId="1" applyFont="1"/>
    <xf numFmtId="43" fontId="2" fillId="0" borderId="0" xfId="0" applyNumberFormat="1" applyFont="1"/>
    <xf numFmtId="0" fontId="17" fillId="0" borderId="0" xfId="0" applyFont="1" applyAlignment="1">
      <alignment horizontal="center"/>
    </xf>
    <xf numFmtId="0" fontId="16" fillId="0" borderId="0" xfId="0" applyFont="1"/>
    <xf numFmtId="0" fontId="0" fillId="2" borderId="4" xfId="0" applyFill="1" applyBorder="1" applyAlignment="1">
      <alignment horizontal="center"/>
    </xf>
    <xf numFmtId="0" fontId="6" fillId="2" borderId="18" xfId="0" applyFont="1" applyFill="1" applyBorder="1" applyAlignment="1">
      <alignment horizontal="center" vertical="center" wrapText="1"/>
    </xf>
    <xf numFmtId="0" fontId="6" fillId="0" borderId="13" xfId="0" applyFont="1" applyBorder="1"/>
    <xf numFmtId="4" fontId="6" fillId="0" borderId="13" xfId="0" applyNumberFormat="1" applyFont="1" applyBorder="1"/>
    <xf numFmtId="4" fontId="7" fillId="0" borderId="13" xfId="0" applyNumberFormat="1" applyFont="1" applyBorder="1"/>
    <xf numFmtId="43" fontId="10" fillId="0" borderId="12" xfId="1" applyFont="1" applyBorder="1" applyAlignment="1">
      <alignment horizontal="right"/>
    </xf>
    <xf numFmtId="0" fontId="18" fillId="0" borderId="0" xfId="0" applyFont="1" applyAlignment="1">
      <alignment horizontal="left" wrapText="1"/>
    </xf>
    <xf numFmtId="4" fontId="16" fillId="0" borderId="0" xfId="0" applyNumberFormat="1" applyFont="1" applyAlignment="1">
      <alignment horizontal="left"/>
    </xf>
    <xf numFmtId="43" fontId="16" fillId="0" borderId="0" xfId="1" applyFont="1" applyAlignment="1">
      <alignment horizontal="left"/>
    </xf>
    <xf numFmtId="4" fontId="12" fillId="0" borderId="0" xfId="0" applyNumberFormat="1" applyFont="1"/>
    <xf numFmtId="0" fontId="10" fillId="0" borderId="19" xfId="0" applyFont="1" applyBorder="1"/>
    <xf numFmtId="4" fontId="9" fillId="0" borderId="19" xfId="0" applyNumberFormat="1" applyFont="1" applyBorder="1"/>
    <xf numFmtId="4" fontId="10" fillId="0" borderId="19" xfId="0" applyNumberFormat="1" applyFont="1" applyBorder="1"/>
    <xf numFmtId="4" fontId="20" fillId="0" borderId="0" xfId="0" applyNumberFormat="1" applyFont="1"/>
    <xf numFmtId="43" fontId="0" fillId="0" borderId="0" xfId="1" applyFont="1"/>
    <xf numFmtId="43" fontId="0" fillId="0" borderId="0" xfId="0" applyNumberFormat="1"/>
    <xf numFmtId="4" fontId="2" fillId="0" borderId="0" xfId="0" applyNumberFormat="1" applyFont="1" applyAlignment="1">
      <alignment horizontal="center"/>
    </xf>
    <xf numFmtId="0" fontId="19" fillId="0" borderId="6" xfId="0" applyFont="1" applyBorder="1" applyAlignment="1">
      <alignment horizontal="left" wrapText="1"/>
    </xf>
    <xf numFmtId="0" fontId="19" fillId="0" borderId="17" xfId="0" applyFont="1" applyBorder="1" applyAlignment="1">
      <alignment horizontal="left" wrapText="1"/>
    </xf>
    <xf numFmtId="4" fontId="3" fillId="0" borderId="0" xfId="0" applyNumberFormat="1" applyFont="1" applyAlignment="1">
      <alignment horizontal="center"/>
    </xf>
    <xf numFmtId="4" fontId="18" fillId="0" borderId="0" xfId="0" applyNumberFormat="1" applyFont="1" applyAlignment="1">
      <alignment horizontal="center"/>
    </xf>
    <xf numFmtId="0" fontId="4" fillId="0" borderId="15" xfId="0" applyFont="1" applyBorder="1" applyAlignment="1">
      <alignment horizontal="left" wrapText="1"/>
    </xf>
    <xf numFmtId="0" fontId="4" fillId="0" borderId="16" xfId="0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9" fillId="0" borderId="1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766536</xdr:colOff>
      <xdr:row>1</xdr:row>
      <xdr:rowOff>195471</xdr:rowOff>
    </xdr:from>
    <xdr:to>
      <xdr:col>19</xdr:col>
      <xdr:colOff>70303</xdr:colOff>
      <xdr:row>5</xdr:row>
      <xdr:rowOff>191974</xdr:rowOff>
    </xdr:to>
    <xdr:pic>
      <xdr:nvPicPr>
        <xdr:cNvPr id="3" name="8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3230" t="45907" r="58933" b="23488"/>
        <a:stretch/>
      </xdr:blipFill>
      <xdr:spPr>
        <a:xfrm>
          <a:off x="23095857" y="440400"/>
          <a:ext cx="1616982" cy="1057860"/>
        </a:xfrm>
        <a:prstGeom prst="rect">
          <a:avLst/>
        </a:prstGeom>
      </xdr:spPr>
    </xdr:pic>
    <xdr:clientData/>
  </xdr:twoCellAnchor>
  <xdr:twoCellAnchor editAs="oneCell">
    <xdr:from>
      <xdr:col>1</xdr:col>
      <xdr:colOff>122464</xdr:colOff>
      <xdr:row>0</xdr:row>
      <xdr:rowOff>153118</xdr:rowOff>
    </xdr:from>
    <xdr:to>
      <xdr:col>1</xdr:col>
      <xdr:colOff>2408464</xdr:colOff>
      <xdr:row>6</xdr:row>
      <xdr:rowOff>114390</xdr:rowOff>
    </xdr:to>
    <xdr:pic>
      <xdr:nvPicPr>
        <xdr:cNvPr id="6" name="Imagen 5" descr="República Dominicana - Instituciones Públicas">
          <a:extLst>
            <a:ext uri="{FF2B5EF4-FFF2-40B4-BE49-F238E27FC236}">
              <a16:creationId xmlns:a16="http://schemas.microsoft.com/office/drawing/2014/main" id="{0E27AD89-0834-C4E2-21C3-4A6E3AE4D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643" y="153118"/>
          <a:ext cx="2286000" cy="1607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83"/>
  <sheetViews>
    <sheetView tabSelected="1" topLeftCell="A71" zoomScale="70" zoomScaleNormal="70" zoomScalePageLayoutView="80" workbookViewId="0">
      <selection activeCell="J104" sqref="J104:T104"/>
    </sheetView>
  </sheetViews>
  <sheetFormatPr baseColWidth="10" defaultColWidth="11.42578125" defaultRowHeight="15" x14ac:dyDescent="0.25"/>
  <cols>
    <col min="1" max="1" width="5.140625" customWidth="1"/>
    <col min="2" max="2" width="87.42578125" customWidth="1"/>
    <col min="3" max="3" width="23.7109375" customWidth="1"/>
    <col min="4" max="4" width="25.5703125" customWidth="1"/>
    <col min="5" max="5" width="21.28515625" customWidth="1"/>
    <col min="6" max="6" width="21" customWidth="1"/>
    <col min="7" max="7" width="21.5703125" customWidth="1"/>
    <col min="8" max="8" width="20.5703125" customWidth="1"/>
    <col min="9" max="9" width="22.140625" customWidth="1"/>
    <col min="10" max="10" width="5.85546875" hidden="1" customWidth="1"/>
    <col min="11" max="11" width="22.85546875" hidden="1" customWidth="1"/>
    <col min="12" max="12" width="15.42578125" hidden="1" customWidth="1"/>
    <col min="13" max="13" width="16.85546875" customWidth="1"/>
    <col min="14" max="14" width="18.85546875" customWidth="1"/>
    <col min="15" max="15" width="16.5703125" customWidth="1"/>
    <col min="16" max="16" width="16.85546875" customWidth="1"/>
    <col min="17" max="19" width="17.28515625" customWidth="1"/>
    <col min="20" max="20" width="23" customWidth="1"/>
    <col min="22" max="22" width="13.42578125" customWidth="1"/>
  </cols>
  <sheetData>
    <row r="1" spans="1:20" ht="18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0" ht="18.75" customHeight="1" x14ac:dyDescent="0.25">
      <c r="A2" s="64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spans="1:20" ht="21" x14ac:dyDescent="0.35">
      <c r="A3" s="65" t="s">
        <v>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</row>
    <row r="4" spans="1:20" ht="21" x14ac:dyDescent="0.35">
      <c r="A4" s="65" t="s">
        <v>104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</row>
    <row r="5" spans="1:20" ht="21" x14ac:dyDescent="0.35">
      <c r="A5" s="65" t="s">
        <v>2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</row>
    <row r="6" spans="1:20" ht="26.25" x14ac:dyDescent="0.4">
      <c r="A6" s="66" t="s">
        <v>113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</row>
    <row r="7" spans="1:20" ht="21" x14ac:dyDescent="0.35">
      <c r="A7" s="65" t="s">
        <v>3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</row>
    <row r="8" spans="1:20" ht="12" customHeight="1" thickBot="1" x14ac:dyDescent="0.3"/>
    <row r="9" spans="1:20" ht="15.75" customHeight="1" x14ac:dyDescent="0.25">
      <c r="B9" s="69" t="s">
        <v>4</v>
      </c>
      <c r="C9" s="71" t="s">
        <v>5</v>
      </c>
      <c r="D9" s="71" t="s">
        <v>6</v>
      </c>
      <c r="E9" s="73" t="s">
        <v>7</v>
      </c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41"/>
      <c r="R9" s="41"/>
      <c r="S9" s="41"/>
      <c r="T9" s="2"/>
    </row>
    <row r="10" spans="1:20" ht="30.75" customHeight="1" thickBot="1" x14ac:dyDescent="0.3">
      <c r="B10" s="70"/>
      <c r="C10" s="72"/>
      <c r="D10" s="72"/>
      <c r="E10" s="3" t="s">
        <v>8</v>
      </c>
      <c r="F10" s="4" t="s">
        <v>9</v>
      </c>
      <c r="G10" s="4" t="s">
        <v>10</v>
      </c>
      <c r="H10" s="4" t="s">
        <v>11</v>
      </c>
      <c r="I10" s="4" t="s">
        <v>12</v>
      </c>
      <c r="J10" s="4" t="s">
        <v>13</v>
      </c>
      <c r="K10" s="5" t="s">
        <v>14</v>
      </c>
      <c r="L10" s="4" t="s">
        <v>15</v>
      </c>
      <c r="M10" s="4" t="s">
        <v>13</v>
      </c>
      <c r="N10" s="4" t="s">
        <v>103</v>
      </c>
      <c r="O10" s="4" t="s">
        <v>15</v>
      </c>
      <c r="P10" s="4" t="s">
        <v>108</v>
      </c>
      <c r="Q10" s="42" t="s">
        <v>109</v>
      </c>
      <c r="R10" s="42" t="s">
        <v>110</v>
      </c>
      <c r="S10" s="42" t="s">
        <v>111</v>
      </c>
      <c r="T10" s="6" t="s">
        <v>16</v>
      </c>
    </row>
    <row r="11" spans="1:20" ht="15.6" customHeight="1" x14ac:dyDescent="0.25">
      <c r="B11" s="7" t="s">
        <v>17</v>
      </c>
      <c r="C11" s="7"/>
      <c r="D11" s="8"/>
      <c r="E11" s="8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ht="15.6" customHeight="1" x14ac:dyDescent="0.3">
      <c r="B12" s="10" t="s">
        <v>18</v>
      </c>
      <c r="C12" s="11">
        <f>SUM(C13:C17)</f>
        <v>588845362</v>
      </c>
      <c r="D12" s="11">
        <f t="shared" ref="D12:J12" si="0">SUM(D13:D17)</f>
        <v>588845362</v>
      </c>
      <c r="E12" s="11">
        <f t="shared" si="0"/>
        <v>32665502.75</v>
      </c>
      <c r="F12" s="12">
        <f t="shared" si="0"/>
        <v>0</v>
      </c>
      <c r="G12" s="12">
        <f t="shared" si="0"/>
        <v>0</v>
      </c>
      <c r="H12" s="12">
        <f t="shared" si="0"/>
        <v>0</v>
      </c>
      <c r="I12" s="12">
        <f t="shared" si="0"/>
        <v>0</v>
      </c>
      <c r="J12" s="12">
        <f t="shared" si="0"/>
        <v>0</v>
      </c>
      <c r="K12" s="13">
        <f>K13+K14+K16+K17</f>
        <v>0</v>
      </c>
      <c r="L12" s="12">
        <f t="shared" ref="L12:Q12" si="1">SUM(L13:L17)</f>
        <v>0</v>
      </c>
      <c r="M12" s="12">
        <f t="shared" si="1"/>
        <v>0</v>
      </c>
      <c r="N12" s="12">
        <f t="shared" si="1"/>
        <v>0</v>
      </c>
      <c r="O12" s="12">
        <f t="shared" si="1"/>
        <v>0</v>
      </c>
      <c r="P12" s="12">
        <f t="shared" si="1"/>
        <v>0</v>
      </c>
      <c r="Q12" s="12">
        <f t="shared" si="1"/>
        <v>0</v>
      </c>
      <c r="R12" s="12">
        <f>SUM(R13:R17)</f>
        <v>0</v>
      </c>
      <c r="S12" s="12">
        <f>SUM(S13:S17)</f>
        <v>0</v>
      </c>
      <c r="T12" s="13">
        <f>SUM(E12:S12)</f>
        <v>32665502.75</v>
      </c>
    </row>
    <row r="13" spans="1:20" ht="15.6" customHeight="1" x14ac:dyDescent="0.3">
      <c r="B13" s="14" t="s">
        <v>19</v>
      </c>
      <c r="C13" s="15">
        <v>375614729</v>
      </c>
      <c r="D13" s="15">
        <v>375414729</v>
      </c>
      <c r="E13" s="15">
        <v>26360500</v>
      </c>
      <c r="F13" s="16"/>
      <c r="G13" s="16"/>
      <c r="H13" s="16"/>
      <c r="I13" s="16"/>
      <c r="J13" s="16">
        <v>0</v>
      </c>
      <c r="K13" s="17">
        <v>0</v>
      </c>
      <c r="L13" s="16">
        <v>0</v>
      </c>
      <c r="M13" s="16"/>
      <c r="N13" s="16"/>
      <c r="O13" s="16"/>
      <c r="P13" s="16"/>
      <c r="Q13" s="16"/>
      <c r="R13" s="16"/>
      <c r="S13" s="16"/>
      <c r="T13" s="17"/>
    </row>
    <row r="14" spans="1:20" ht="15.6" customHeight="1" x14ac:dyDescent="0.3">
      <c r="B14" s="14" t="s">
        <v>20</v>
      </c>
      <c r="C14" s="15">
        <v>156577296</v>
      </c>
      <c r="D14" s="15">
        <v>156577296</v>
      </c>
      <c r="E14" s="15">
        <v>2308000</v>
      </c>
      <c r="F14" s="16"/>
      <c r="G14" s="16"/>
      <c r="H14" s="16"/>
      <c r="I14" s="16"/>
      <c r="J14" s="16">
        <v>0</v>
      </c>
      <c r="K14" s="17">
        <v>0</v>
      </c>
      <c r="L14" s="16">
        <v>0</v>
      </c>
      <c r="M14" s="16"/>
      <c r="N14" s="16"/>
      <c r="O14" s="16"/>
      <c r="P14" s="16"/>
      <c r="Q14" s="16"/>
      <c r="R14" s="16"/>
      <c r="S14" s="16"/>
      <c r="T14" s="17"/>
    </row>
    <row r="15" spans="1:20" ht="15" customHeight="1" x14ac:dyDescent="0.3">
      <c r="B15" s="14" t="s">
        <v>21</v>
      </c>
      <c r="C15" s="15">
        <v>0</v>
      </c>
      <c r="D15" s="15">
        <v>0</v>
      </c>
      <c r="E15" s="15"/>
      <c r="F15" s="16"/>
      <c r="G15" s="16"/>
      <c r="H15" s="16"/>
      <c r="I15" s="16"/>
      <c r="J15" s="16">
        <v>0</v>
      </c>
      <c r="K15" s="17">
        <v>0</v>
      </c>
      <c r="L15" s="16">
        <v>0</v>
      </c>
      <c r="M15" s="16"/>
      <c r="N15" s="16"/>
      <c r="O15" s="16"/>
      <c r="P15" s="16"/>
      <c r="Q15" s="16"/>
      <c r="R15" s="16"/>
      <c r="S15" s="16"/>
      <c r="T15" s="17"/>
    </row>
    <row r="16" spans="1:20" ht="20.25" customHeight="1" x14ac:dyDescent="0.3">
      <c r="B16" s="14" t="s">
        <v>22</v>
      </c>
      <c r="C16" s="15">
        <v>8000000</v>
      </c>
      <c r="D16" s="15">
        <v>8200000</v>
      </c>
      <c r="E16" s="15"/>
      <c r="F16" s="16"/>
      <c r="G16" s="16"/>
      <c r="H16" s="16"/>
      <c r="I16" s="16"/>
      <c r="J16" s="16"/>
      <c r="K16" s="17">
        <v>0</v>
      </c>
      <c r="L16" s="16">
        <v>0</v>
      </c>
      <c r="M16" s="16"/>
      <c r="N16" s="16"/>
      <c r="O16" s="16"/>
      <c r="P16" s="16"/>
      <c r="Q16" s="16"/>
      <c r="R16" s="16"/>
      <c r="S16" s="16"/>
      <c r="T16" s="17"/>
    </row>
    <row r="17" spans="2:22" ht="15" customHeight="1" x14ac:dyDescent="0.3">
      <c r="B17" s="14" t="s">
        <v>23</v>
      </c>
      <c r="C17" s="15">
        <v>48653337</v>
      </c>
      <c r="D17" s="15">
        <v>48653337</v>
      </c>
      <c r="E17" s="28">
        <v>3997002.75</v>
      </c>
      <c r="F17" s="16"/>
      <c r="G17" s="16"/>
      <c r="H17" s="16"/>
      <c r="I17" s="16"/>
      <c r="J17" s="16">
        <v>0</v>
      </c>
      <c r="K17" s="17">
        <v>0</v>
      </c>
      <c r="L17" s="16">
        <v>0</v>
      </c>
      <c r="M17" s="16"/>
      <c r="N17" s="16"/>
      <c r="O17" s="16"/>
      <c r="P17" s="16"/>
      <c r="Q17" s="16"/>
      <c r="R17" s="16"/>
      <c r="S17" s="16"/>
      <c r="T17" s="17"/>
    </row>
    <row r="18" spans="2:22" ht="7.5" customHeight="1" x14ac:dyDescent="0.3">
      <c r="B18" s="14"/>
      <c r="C18" s="15"/>
      <c r="D18" s="15"/>
      <c r="E18" s="15"/>
      <c r="F18" s="16"/>
      <c r="G18" s="16"/>
      <c r="H18" s="16"/>
      <c r="I18" s="16"/>
      <c r="J18" s="16"/>
      <c r="K18" s="17"/>
      <c r="L18" s="16"/>
      <c r="M18" s="16"/>
      <c r="N18" s="16"/>
      <c r="O18" s="16"/>
      <c r="P18" s="16"/>
      <c r="Q18" s="16"/>
      <c r="R18" s="16"/>
      <c r="S18" s="16"/>
      <c r="T18" s="17"/>
    </row>
    <row r="19" spans="2:22" ht="15.6" customHeight="1" x14ac:dyDescent="0.3">
      <c r="B19" s="10" t="s">
        <v>24</v>
      </c>
      <c r="C19" s="11">
        <f>+C20+C21+C22+C23+C24+C25+C26+C27+C28</f>
        <v>87382802</v>
      </c>
      <c r="D19" s="11">
        <f>+D20+D21+D22+D23+D24+D25+D26+D27+D28</f>
        <v>87762802</v>
      </c>
      <c r="E19" s="11">
        <f t="shared" ref="E19:J19" si="2">SUM(E20:E28)</f>
        <v>7681420.0300000012</v>
      </c>
      <c r="F19" s="12">
        <f t="shared" si="2"/>
        <v>0</v>
      </c>
      <c r="G19" s="12">
        <f t="shared" si="2"/>
        <v>0</v>
      </c>
      <c r="H19" s="12">
        <f t="shared" si="2"/>
        <v>0</v>
      </c>
      <c r="I19" s="12">
        <f t="shared" si="2"/>
        <v>0</v>
      </c>
      <c r="J19" s="12">
        <f t="shared" si="2"/>
        <v>0</v>
      </c>
      <c r="K19" s="13">
        <f>K20+K21+K22+K23+K24+K25+K26+K27+K28</f>
        <v>0</v>
      </c>
      <c r="L19" s="12">
        <f t="shared" ref="L19:Q19" si="3">SUM(L20:L28)</f>
        <v>0</v>
      </c>
      <c r="M19" s="12">
        <f t="shared" si="3"/>
        <v>0</v>
      </c>
      <c r="N19" s="12">
        <f t="shared" si="3"/>
        <v>0</v>
      </c>
      <c r="O19" s="12">
        <f t="shared" si="3"/>
        <v>0</v>
      </c>
      <c r="P19" s="12">
        <f t="shared" si="3"/>
        <v>0</v>
      </c>
      <c r="Q19" s="12">
        <f t="shared" si="3"/>
        <v>0</v>
      </c>
      <c r="R19" s="12">
        <f>SUM(R20:R28)</f>
        <v>0</v>
      </c>
      <c r="S19" s="12">
        <f>SUM(S20:S28)</f>
        <v>0</v>
      </c>
      <c r="T19" s="13">
        <f>SUM(E19:S19)</f>
        <v>7681420.0300000012</v>
      </c>
    </row>
    <row r="20" spans="2:22" ht="15.6" customHeight="1" x14ac:dyDescent="0.3">
      <c r="B20" s="14" t="s">
        <v>25</v>
      </c>
      <c r="C20" s="15">
        <v>14418643</v>
      </c>
      <c r="D20" s="15">
        <v>14418643</v>
      </c>
      <c r="E20" s="28">
        <v>1061123.1200000001</v>
      </c>
      <c r="F20" s="46"/>
      <c r="G20" s="16"/>
      <c r="H20" s="18"/>
      <c r="I20" s="16"/>
      <c r="J20" s="16">
        <v>0</v>
      </c>
      <c r="K20" s="17">
        <v>0</v>
      </c>
      <c r="L20" s="16">
        <v>0</v>
      </c>
      <c r="M20" s="16"/>
      <c r="N20" s="16"/>
      <c r="O20" s="16"/>
      <c r="P20" s="16"/>
      <c r="Q20" s="16"/>
      <c r="R20" s="16"/>
      <c r="S20" s="16"/>
      <c r="T20" s="17"/>
    </row>
    <row r="21" spans="2:22" ht="20.25" customHeight="1" x14ac:dyDescent="0.3">
      <c r="B21" s="14" t="s">
        <v>26</v>
      </c>
      <c r="C21" s="15">
        <v>300000</v>
      </c>
      <c r="D21" s="15">
        <v>300000</v>
      </c>
      <c r="E21" s="15">
        <v>0</v>
      </c>
      <c r="F21" s="16"/>
      <c r="G21" s="16"/>
      <c r="H21" s="16"/>
      <c r="I21" s="16"/>
      <c r="J21" s="16">
        <v>0</v>
      </c>
      <c r="K21" s="17">
        <v>0</v>
      </c>
      <c r="L21" s="16">
        <v>0</v>
      </c>
      <c r="M21" s="16"/>
      <c r="N21" s="16"/>
      <c r="O21" s="16"/>
      <c r="P21" s="16"/>
      <c r="Q21" s="16"/>
      <c r="R21" s="16"/>
      <c r="S21" s="16"/>
      <c r="T21" s="17"/>
    </row>
    <row r="22" spans="2:22" ht="15.6" customHeight="1" x14ac:dyDescent="0.3">
      <c r="B22" s="14" t="s">
        <v>27</v>
      </c>
      <c r="C22" s="15">
        <v>1160000</v>
      </c>
      <c r="D22" s="15">
        <v>1160000</v>
      </c>
      <c r="E22" s="28">
        <v>56450</v>
      </c>
      <c r="F22" s="16"/>
      <c r="G22" s="16"/>
      <c r="H22" s="16"/>
      <c r="I22" s="16"/>
      <c r="J22" s="16">
        <v>0</v>
      </c>
      <c r="K22" s="17">
        <v>0</v>
      </c>
      <c r="L22" s="16">
        <v>0</v>
      </c>
      <c r="M22" s="16"/>
      <c r="N22" s="16"/>
      <c r="O22" s="16"/>
      <c r="P22" s="16"/>
      <c r="Q22" s="16"/>
      <c r="R22" s="16"/>
      <c r="S22" s="16"/>
      <c r="T22" s="17"/>
    </row>
    <row r="23" spans="2:22" ht="15.6" customHeight="1" x14ac:dyDescent="0.3">
      <c r="B23" s="14" t="s">
        <v>28</v>
      </c>
      <c r="C23" s="15">
        <v>136862</v>
      </c>
      <c r="D23" s="15">
        <v>136862</v>
      </c>
      <c r="E23" s="15">
        <v>0</v>
      </c>
      <c r="F23" s="16"/>
      <c r="G23" s="16"/>
      <c r="H23" s="16"/>
      <c r="I23" s="16"/>
      <c r="J23" s="16"/>
      <c r="K23" s="17">
        <v>0</v>
      </c>
      <c r="L23" s="16">
        <v>0</v>
      </c>
      <c r="M23" s="16"/>
      <c r="N23" s="16"/>
      <c r="O23" s="16"/>
      <c r="P23" s="16"/>
      <c r="Q23" s="16"/>
      <c r="R23" s="16"/>
      <c r="S23" s="16"/>
      <c r="T23" s="17"/>
    </row>
    <row r="24" spans="2:22" ht="15.6" customHeight="1" x14ac:dyDescent="0.3">
      <c r="B24" s="14" t="s">
        <v>29</v>
      </c>
      <c r="C24" s="15">
        <v>38212800</v>
      </c>
      <c r="D24" s="15">
        <v>39512800</v>
      </c>
      <c r="E24" s="28">
        <v>3014192</v>
      </c>
      <c r="F24" s="28"/>
      <c r="G24" s="16"/>
      <c r="H24" s="16"/>
      <c r="I24" s="16"/>
      <c r="J24" s="16">
        <v>0</v>
      </c>
      <c r="K24" s="17">
        <v>0</v>
      </c>
      <c r="L24" s="16">
        <v>0</v>
      </c>
      <c r="M24" s="16"/>
      <c r="N24" s="16"/>
      <c r="O24" s="16"/>
      <c r="P24" s="16"/>
      <c r="Q24" s="16"/>
      <c r="R24" s="16"/>
      <c r="S24" s="16"/>
      <c r="T24" s="17"/>
    </row>
    <row r="25" spans="2:22" ht="15.6" customHeight="1" x14ac:dyDescent="0.3">
      <c r="B25" s="14" t="s">
        <v>30</v>
      </c>
      <c r="C25" s="15">
        <v>8440000</v>
      </c>
      <c r="D25" s="28">
        <v>8340000</v>
      </c>
      <c r="E25" s="15">
        <v>565667.93000000005</v>
      </c>
      <c r="F25" s="16"/>
      <c r="G25" s="16"/>
      <c r="H25" s="18"/>
      <c r="I25" s="16"/>
      <c r="J25" s="16">
        <v>0</v>
      </c>
      <c r="K25" s="17">
        <v>0</v>
      </c>
      <c r="L25" s="16">
        <v>0</v>
      </c>
      <c r="M25" s="16"/>
      <c r="N25" s="16"/>
      <c r="O25" s="16"/>
      <c r="P25" s="16"/>
      <c r="Q25" s="16"/>
      <c r="R25" s="16"/>
      <c r="S25" s="16"/>
      <c r="T25" s="17"/>
      <c r="V25" s="28"/>
    </row>
    <row r="26" spans="2:22" ht="15.6" customHeight="1" x14ac:dyDescent="0.3">
      <c r="B26" s="14" t="s">
        <v>31</v>
      </c>
      <c r="C26" s="15">
        <v>1891000</v>
      </c>
      <c r="D26" s="15">
        <v>5337189.25</v>
      </c>
      <c r="E26" s="15">
        <v>97692.73</v>
      </c>
      <c r="F26" s="16"/>
      <c r="G26" s="16"/>
      <c r="H26" s="28"/>
      <c r="I26" s="16"/>
      <c r="J26" s="16"/>
      <c r="K26" s="17">
        <v>0</v>
      </c>
      <c r="L26" s="16">
        <v>0</v>
      </c>
      <c r="M26" s="16"/>
      <c r="N26" s="16"/>
      <c r="O26" s="16"/>
      <c r="P26" s="16"/>
      <c r="Q26" s="16"/>
      <c r="R26" s="16"/>
      <c r="S26" s="16"/>
      <c r="T26" s="17"/>
    </row>
    <row r="27" spans="2:22" ht="15.6" customHeight="1" x14ac:dyDescent="0.3">
      <c r="B27" s="14" t="s">
        <v>32</v>
      </c>
      <c r="C27" s="15">
        <v>8553811</v>
      </c>
      <c r="D27" s="28">
        <v>8553811</v>
      </c>
      <c r="E27" s="15">
        <v>581050.03</v>
      </c>
      <c r="F27" s="16"/>
      <c r="G27" s="16"/>
      <c r="H27" s="16"/>
      <c r="I27" s="16"/>
      <c r="J27" s="16">
        <v>0</v>
      </c>
      <c r="K27" s="17">
        <v>0</v>
      </c>
      <c r="L27" s="16">
        <v>0</v>
      </c>
      <c r="M27" s="16"/>
      <c r="N27" s="16"/>
      <c r="O27" s="16"/>
      <c r="P27" s="16"/>
      <c r="Q27" s="16"/>
      <c r="R27" s="16"/>
      <c r="S27" s="16"/>
      <c r="T27" s="17"/>
    </row>
    <row r="28" spans="2:22" ht="15.6" customHeight="1" x14ac:dyDescent="0.3">
      <c r="B28" s="14" t="s">
        <v>33</v>
      </c>
      <c r="C28" s="15">
        <v>14269686</v>
      </c>
      <c r="D28" s="15">
        <v>10003496.75</v>
      </c>
      <c r="E28" s="15">
        <v>2305244.2200000002</v>
      </c>
      <c r="F28" s="16"/>
      <c r="G28" s="16"/>
      <c r="H28" s="16"/>
      <c r="I28" s="16"/>
      <c r="J28" s="16">
        <v>0</v>
      </c>
      <c r="K28" s="17"/>
      <c r="L28" s="16">
        <v>0</v>
      </c>
      <c r="M28" s="16"/>
      <c r="N28" s="16"/>
      <c r="O28" s="16"/>
      <c r="P28" s="16"/>
      <c r="Q28" s="16"/>
      <c r="R28" s="16"/>
      <c r="S28" s="16"/>
      <c r="T28" s="17"/>
    </row>
    <row r="29" spans="2:22" ht="8.1" customHeight="1" x14ac:dyDescent="0.3">
      <c r="B29" s="14"/>
      <c r="C29" s="15"/>
      <c r="D29" s="15"/>
      <c r="E29" s="15"/>
      <c r="F29" s="16"/>
      <c r="G29" s="16"/>
      <c r="H29" s="16"/>
      <c r="I29" s="16"/>
      <c r="J29" s="16"/>
      <c r="K29" s="17"/>
      <c r="L29" s="16"/>
      <c r="M29" s="16"/>
      <c r="N29" s="16"/>
      <c r="O29" s="16"/>
      <c r="P29" s="16"/>
      <c r="Q29" s="16"/>
      <c r="R29" s="16"/>
      <c r="S29" s="16"/>
      <c r="T29" s="17"/>
    </row>
    <row r="30" spans="2:22" ht="15.6" customHeight="1" x14ac:dyDescent="0.3">
      <c r="B30" s="10" t="s">
        <v>34</v>
      </c>
      <c r="C30" s="11">
        <f>SUM(C31:C39)</f>
        <v>15851586</v>
      </c>
      <c r="D30" s="11">
        <f>SUM(D31:D39)</f>
        <v>15086586</v>
      </c>
      <c r="E30" s="11">
        <f>SUM(E31:E39)</f>
        <v>757088</v>
      </c>
      <c r="F30" s="12">
        <f>F31+F32+F33+F34+F35+F36+F37+F38+F39</f>
        <v>0</v>
      </c>
      <c r="G30" s="12">
        <f>SUM(G31:G39)</f>
        <v>0</v>
      </c>
      <c r="H30" s="12">
        <f>SUM(H31:H39)</f>
        <v>0</v>
      </c>
      <c r="I30" s="12">
        <f>SUM(I31:I39)</f>
        <v>0</v>
      </c>
      <c r="J30" s="12">
        <f>SUM(J31:J39)</f>
        <v>0</v>
      </c>
      <c r="K30" s="13">
        <f>K31+K32+K33+K34+K35+K36+K37+K38+K39</f>
        <v>0</v>
      </c>
      <c r="L30" s="12">
        <f t="shared" ref="L30:Q30" si="4">SUM(L31:L39)</f>
        <v>0</v>
      </c>
      <c r="M30" s="12">
        <f t="shared" si="4"/>
        <v>0</v>
      </c>
      <c r="N30" s="12">
        <f t="shared" si="4"/>
        <v>0</v>
      </c>
      <c r="O30" s="12">
        <f t="shared" si="4"/>
        <v>0</v>
      </c>
      <c r="P30" s="12">
        <f t="shared" si="4"/>
        <v>0</v>
      </c>
      <c r="Q30" s="12">
        <f t="shared" si="4"/>
        <v>0</v>
      </c>
      <c r="R30" s="12">
        <f>SUM(R31:R39)</f>
        <v>0</v>
      </c>
      <c r="S30" s="12">
        <f>SUM(S31:S39)</f>
        <v>0</v>
      </c>
      <c r="T30" s="13">
        <f>SUM(E30:S30)</f>
        <v>757088</v>
      </c>
    </row>
    <row r="31" spans="2:22" ht="15.6" customHeight="1" x14ac:dyDescent="0.3">
      <c r="B31" s="14" t="s">
        <v>35</v>
      </c>
      <c r="C31" s="15">
        <v>1100000</v>
      </c>
      <c r="D31" s="15">
        <v>900000</v>
      </c>
      <c r="E31" s="15">
        <v>25288</v>
      </c>
      <c r="F31" s="28"/>
      <c r="G31" s="16"/>
      <c r="H31" s="16"/>
      <c r="I31" s="16"/>
      <c r="J31" s="16">
        <v>0</v>
      </c>
      <c r="K31" s="17">
        <v>0</v>
      </c>
      <c r="L31" s="16">
        <v>0</v>
      </c>
      <c r="M31" s="16"/>
      <c r="N31" s="16"/>
      <c r="O31" s="16"/>
      <c r="P31" s="16"/>
      <c r="Q31" s="16"/>
      <c r="R31" s="16"/>
      <c r="S31" s="16"/>
      <c r="T31" s="17"/>
    </row>
    <row r="32" spans="2:22" ht="15.6" customHeight="1" x14ac:dyDescent="0.3">
      <c r="B32" s="14" t="s">
        <v>36</v>
      </c>
      <c r="C32" s="15">
        <v>0</v>
      </c>
      <c r="D32" s="15">
        <v>0</v>
      </c>
      <c r="E32" s="15">
        <v>0</v>
      </c>
      <c r="F32" s="16"/>
      <c r="G32" s="16"/>
      <c r="H32" s="16"/>
      <c r="I32" s="16"/>
      <c r="J32" s="16">
        <v>0</v>
      </c>
      <c r="K32" s="17">
        <v>0</v>
      </c>
      <c r="L32" s="16">
        <v>0</v>
      </c>
      <c r="M32" s="16"/>
      <c r="N32" s="16"/>
      <c r="O32" s="16"/>
      <c r="P32" s="16"/>
      <c r="Q32" s="16"/>
      <c r="R32" s="16"/>
      <c r="S32" s="16"/>
      <c r="T32" s="17"/>
    </row>
    <row r="33" spans="2:20" ht="15.6" customHeight="1" x14ac:dyDescent="0.3">
      <c r="B33" s="14" t="s">
        <v>37</v>
      </c>
      <c r="C33" s="15">
        <v>663752</v>
      </c>
      <c r="D33" s="28">
        <v>663752</v>
      </c>
      <c r="E33" s="15">
        <v>0</v>
      </c>
      <c r="F33" s="16"/>
      <c r="G33" s="16"/>
      <c r="H33" s="16"/>
      <c r="I33" s="16"/>
      <c r="J33" s="16">
        <v>0</v>
      </c>
      <c r="K33" s="17">
        <v>0</v>
      </c>
      <c r="L33" s="16">
        <v>0</v>
      </c>
      <c r="M33" s="16"/>
      <c r="N33" s="16"/>
      <c r="O33" s="16"/>
      <c r="P33" s="16"/>
      <c r="Q33" s="16"/>
      <c r="R33" s="16"/>
      <c r="S33" s="16"/>
      <c r="T33" s="17"/>
    </row>
    <row r="34" spans="2:20" ht="15.6" customHeight="1" x14ac:dyDescent="0.3">
      <c r="B34" s="14" t="s">
        <v>38</v>
      </c>
      <c r="C34" s="15">
        <v>115000</v>
      </c>
      <c r="D34" s="28">
        <v>0</v>
      </c>
      <c r="E34" s="15">
        <v>0</v>
      </c>
      <c r="F34" s="16"/>
      <c r="G34" s="16"/>
      <c r="H34" s="16"/>
      <c r="I34" s="16"/>
      <c r="J34" s="16">
        <v>0</v>
      </c>
      <c r="K34" s="17">
        <v>0</v>
      </c>
      <c r="L34" s="16">
        <v>0</v>
      </c>
      <c r="M34" s="16"/>
      <c r="N34" s="16"/>
      <c r="O34" s="16"/>
      <c r="P34" s="16"/>
      <c r="Q34" s="16"/>
      <c r="R34" s="16"/>
      <c r="S34" s="16"/>
      <c r="T34" s="17"/>
    </row>
    <row r="35" spans="2:20" ht="15.6" customHeight="1" x14ac:dyDescent="0.3">
      <c r="B35" s="14" t="s">
        <v>39</v>
      </c>
      <c r="C35" s="15">
        <v>149000</v>
      </c>
      <c r="D35" s="15">
        <v>149000</v>
      </c>
      <c r="E35" s="15">
        <v>0</v>
      </c>
      <c r="F35" s="16"/>
      <c r="G35" s="16"/>
      <c r="H35" s="16"/>
      <c r="I35" s="16"/>
      <c r="J35" s="16">
        <v>0</v>
      </c>
      <c r="K35" s="17"/>
      <c r="L35" s="16">
        <v>0</v>
      </c>
      <c r="M35" s="16"/>
      <c r="N35" s="16"/>
      <c r="O35" s="16"/>
      <c r="P35" s="16"/>
      <c r="Q35" s="16"/>
      <c r="R35" s="16"/>
      <c r="S35" s="16"/>
      <c r="T35" s="17"/>
    </row>
    <row r="36" spans="2:20" ht="15.6" customHeight="1" x14ac:dyDescent="0.3">
      <c r="B36" s="14" t="s">
        <v>40</v>
      </c>
      <c r="C36" s="15">
        <v>50000</v>
      </c>
      <c r="D36" s="28">
        <v>50000</v>
      </c>
      <c r="E36" s="15">
        <v>0</v>
      </c>
      <c r="F36" s="16"/>
      <c r="G36" s="16"/>
      <c r="H36" s="16"/>
      <c r="I36" s="16"/>
      <c r="J36" s="16"/>
      <c r="K36" s="17">
        <v>0</v>
      </c>
      <c r="L36" s="16">
        <v>0</v>
      </c>
      <c r="M36" s="16"/>
      <c r="N36" s="16"/>
      <c r="O36" s="16"/>
      <c r="P36" s="16"/>
      <c r="Q36" s="16"/>
      <c r="R36" s="16"/>
      <c r="S36" s="16"/>
      <c r="T36" s="17"/>
    </row>
    <row r="37" spans="2:20" ht="15.6" customHeight="1" x14ac:dyDescent="0.3">
      <c r="B37" s="14" t="s">
        <v>41</v>
      </c>
      <c r="C37" s="15">
        <v>11748834</v>
      </c>
      <c r="D37" s="28">
        <v>11598834</v>
      </c>
      <c r="E37" s="15">
        <v>731800</v>
      </c>
      <c r="F37" s="28"/>
      <c r="G37" s="16"/>
      <c r="H37" s="18"/>
      <c r="I37" s="16"/>
      <c r="J37" s="16"/>
      <c r="K37" s="17"/>
      <c r="L37" s="16">
        <v>0</v>
      </c>
      <c r="M37" s="16"/>
      <c r="N37" s="16"/>
      <c r="O37" s="16"/>
      <c r="P37" s="16"/>
      <c r="Q37" s="16"/>
      <c r="R37" s="16"/>
      <c r="S37" s="16"/>
      <c r="T37" s="17"/>
    </row>
    <row r="38" spans="2:20" ht="15.6" customHeight="1" x14ac:dyDescent="0.3">
      <c r="B38" s="14" t="s">
        <v>42</v>
      </c>
      <c r="C38" s="15">
        <v>0</v>
      </c>
      <c r="D38" s="15">
        <v>0</v>
      </c>
      <c r="E38" s="15">
        <v>0</v>
      </c>
      <c r="F38" s="16"/>
      <c r="G38" s="16"/>
      <c r="H38" s="16"/>
      <c r="I38" s="16"/>
      <c r="J38" s="16">
        <v>0</v>
      </c>
      <c r="K38" s="17">
        <v>0</v>
      </c>
      <c r="L38" s="16">
        <v>0</v>
      </c>
      <c r="M38" s="16">
        <v>0</v>
      </c>
      <c r="N38" s="16"/>
      <c r="O38" s="16"/>
      <c r="P38" s="16"/>
      <c r="Q38" s="16"/>
      <c r="R38" s="16"/>
      <c r="S38" s="16"/>
      <c r="T38" s="17"/>
    </row>
    <row r="39" spans="2:20" ht="16.5" customHeight="1" x14ac:dyDescent="0.3">
      <c r="B39" s="14" t="s">
        <v>43</v>
      </c>
      <c r="C39" s="15">
        <v>2025000</v>
      </c>
      <c r="D39" s="28">
        <v>1725000</v>
      </c>
      <c r="E39" s="15">
        <v>0</v>
      </c>
      <c r="F39" s="16"/>
      <c r="G39" s="16"/>
      <c r="H39" s="16"/>
      <c r="I39" s="16"/>
      <c r="J39" s="16"/>
      <c r="K39" s="17"/>
      <c r="L39" s="16">
        <v>0</v>
      </c>
      <c r="M39" s="16">
        <v>0</v>
      </c>
      <c r="N39" s="16"/>
      <c r="O39" s="16">
        <v>0</v>
      </c>
      <c r="P39" s="16"/>
      <c r="Q39" s="16"/>
      <c r="R39" s="16"/>
      <c r="S39" s="16"/>
      <c r="T39" s="17"/>
    </row>
    <row r="40" spans="2:20" ht="14.25" hidden="1" customHeight="1" x14ac:dyDescent="0.3">
      <c r="B40" s="14" t="s">
        <v>44</v>
      </c>
      <c r="C40" s="15"/>
      <c r="D40" s="15"/>
      <c r="E40" s="15"/>
      <c r="F40" s="16"/>
      <c r="G40" s="16"/>
      <c r="H40" s="16"/>
      <c r="I40" s="16"/>
      <c r="J40" s="16"/>
      <c r="K40" s="17"/>
      <c r="L40" s="16"/>
      <c r="M40" s="16"/>
      <c r="N40" s="16"/>
      <c r="O40" s="16"/>
      <c r="P40" s="16"/>
      <c r="Q40" s="16"/>
      <c r="R40" s="16"/>
      <c r="S40" s="16"/>
      <c r="T40" s="17"/>
    </row>
    <row r="41" spans="2:20" ht="15" customHeight="1" x14ac:dyDescent="0.3">
      <c r="B41" s="10" t="s">
        <v>45</v>
      </c>
      <c r="C41" s="11">
        <f>SUM(C42:C48)</f>
        <v>300000</v>
      </c>
      <c r="D41" s="11">
        <f>SUM(D42:D48)</f>
        <v>300000</v>
      </c>
      <c r="E41" s="11">
        <v>0</v>
      </c>
      <c r="F41" s="12">
        <f>SUM(F42:F48)</f>
        <v>0</v>
      </c>
      <c r="G41" s="12"/>
      <c r="H41" s="12">
        <f>SUM(H42:H48)</f>
        <v>0</v>
      </c>
      <c r="I41" s="12">
        <f>SUM(I42:I48)</f>
        <v>0</v>
      </c>
      <c r="J41" s="12">
        <f>SUM(J42:J48)</f>
        <v>0</v>
      </c>
      <c r="K41" s="13">
        <f>K42</f>
        <v>0</v>
      </c>
      <c r="L41" s="12">
        <f t="shared" ref="L41:Q41" si="5">SUM(L42:L48)</f>
        <v>0</v>
      </c>
      <c r="M41" s="12">
        <f t="shared" si="5"/>
        <v>0</v>
      </c>
      <c r="N41" s="12">
        <f t="shared" si="5"/>
        <v>0</v>
      </c>
      <c r="O41" s="12">
        <f t="shared" si="5"/>
        <v>0</v>
      </c>
      <c r="P41" s="12">
        <f t="shared" si="5"/>
        <v>0</v>
      </c>
      <c r="Q41" s="12">
        <f t="shared" si="5"/>
        <v>0</v>
      </c>
      <c r="R41" s="12">
        <f>SUM(R42:R48)</f>
        <v>0</v>
      </c>
      <c r="S41" s="12">
        <f>SUM(S42:S48)</f>
        <v>0</v>
      </c>
      <c r="T41" s="13">
        <f>SUM(E41:S41)</f>
        <v>0</v>
      </c>
    </row>
    <row r="42" spans="2:20" ht="20.25" x14ac:dyDescent="0.3">
      <c r="B42" s="14" t="s">
        <v>46</v>
      </c>
      <c r="C42" s="15"/>
      <c r="D42" s="15"/>
      <c r="E42" s="15">
        <v>0</v>
      </c>
      <c r="F42" s="16"/>
      <c r="G42" s="16"/>
      <c r="H42" s="16">
        <v>0</v>
      </c>
      <c r="I42" s="16">
        <v>0</v>
      </c>
      <c r="J42" s="16"/>
      <c r="K42" s="17">
        <v>0</v>
      </c>
      <c r="L42" s="16">
        <v>0</v>
      </c>
      <c r="M42" s="16">
        <v>0</v>
      </c>
      <c r="N42" s="16">
        <v>0</v>
      </c>
      <c r="O42" s="16">
        <v>0</v>
      </c>
      <c r="P42" s="16"/>
      <c r="Q42" s="16">
        <v>0</v>
      </c>
      <c r="R42" s="16">
        <v>0</v>
      </c>
      <c r="S42" s="16"/>
      <c r="T42" s="17"/>
    </row>
    <row r="43" spans="2:20" ht="15.6" customHeight="1" x14ac:dyDescent="0.3">
      <c r="B43" s="14" t="s">
        <v>47</v>
      </c>
      <c r="C43" s="15">
        <v>0</v>
      </c>
      <c r="D43" s="15"/>
      <c r="E43" s="15">
        <v>0</v>
      </c>
      <c r="F43" s="16"/>
      <c r="G43" s="16"/>
      <c r="H43" s="16">
        <v>0</v>
      </c>
      <c r="I43" s="16">
        <v>0</v>
      </c>
      <c r="J43" s="16">
        <v>0</v>
      </c>
      <c r="K43" s="17">
        <v>0</v>
      </c>
      <c r="L43" s="16">
        <v>0</v>
      </c>
      <c r="M43" s="16">
        <v>0</v>
      </c>
      <c r="N43" s="16">
        <v>0</v>
      </c>
      <c r="O43" s="16">
        <v>0</v>
      </c>
      <c r="P43" s="16"/>
      <c r="Q43" s="16">
        <v>0</v>
      </c>
      <c r="R43" s="16">
        <v>0</v>
      </c>
      <c r="S43" s="16"/>
      <c r="T43" s="17"/>
    </row>
    <row r="44" spans="2:20" ht="15" customHeight="1" x14ac:dyDescent="0.3">
      <c r="B44" s="14" t="s">
        <v>48</v>
      </c>
      <c r="C44" s="15">
        <v>0</v>
      </c>
      <c r="D44" s="15"/>
      <c r="E44" s="15">
        <v>0</v>
      </c>
      <c r="F44" s="16"/>
      <c r="G44" s="16"/>
      <c r="H44" s="16">
        <v>0</v>
      </c>
      <c r="I44" s="16">
        <v>0</v>
      </c>
      <c r="J44" s="16">
        <v>0</v>
      </c>
      <c r="K44" s="17">
        <v>0</v>
      </c>
      <c r="L44" s="16">
        <v>0</v>
      </c>
      <c r="M44" s="16">
        <v>0</v>
      </c>
      <c r="N44" s="16">
        <v>0</v>
      </c>
      <c r="O44" s="16">
        <v>0</v>
      </c>
      <c r="P44" s="16"/>
      <c r="Q44" s="16">
        <v>0</v>
      </c>
      <c r="R44" s="16">
        <v>0</v>
      </c>
      <c r="S44" s="16"/>
      <c r="T44" s="17"/>
    </row>
    <row r="45" spans="2:20" ht="15" customHeight="1" x14ac:dyDescent="0.3">
      <c r="B45" s="14" t="s">
        <v>49</v>
      </c>
      <c r="C45" s="15"/>
      <c r="D45" s="15"/>
      <c r="E45" s="15">
        <v>0</v>
      </c>
      <c r="F45" s="16"/>
      <c r="G45" s="16"/>
      <c r="H45" s="16">
        <v>0</v>
      </c>
      <c r="I45" s="16">
        <v>0</v>
      </c>
      <c r="J45" s="16">
        <v>0</v>
      </c>
      <c r="K45" s="17">
        <v>0</v>
      </c>
      <c r="L45" s="16">
        <v>0</v>
      </c>
      <c r="M45" s="16">
        <v>0</v>
      </c>
      <c r="N45" s="16">
        <v>0</v>
      </c>
      <c r="O45" s="16">
        <v>0</v>
      </c>
      <c r="P45" s="16"/>
      <c r="Q45" s="16">
        <v>0</v>
      </c>
      <c r="R45" s="16">
        <v>0</v>
      </c>
      <c r="S45" s="16"/>
      <c r="T45" s="17"/>
    </row>
    <row r="46" spans="2:20" ht="15" customHeight="1" x14ac:dyDescent="0.3">
      <c r="B46" s="14" t="s">
        <v>50</v>
      </c>
      <c r="C46" s="15"/>
      <c r="D46" s="15"/>
      <c r="E46" s="15">
        <v>0</v>
      </c>
      <c r="F46" s="16"/>
      <c r="G46" s="16">
        <v>0</v>
      </c>
      <c r="H46" s="16">
        <v>0</v>
      </c>
      <c r="I46" s="16">
        <v>0</v>
      </c>
      <c r="J46" s="16">
        <v>0</v>
      </c>
      <c r="K46" s="17">
        <v>0</v>
      </c>
      <c r="L46" s="16">
        <v>0</v>
      </c>
      <c r="M46" s="16">
        <v>0</v>
      </c>
      <c r="N46" s="16">
        <v>0</v>
      </c>
      <c r="O46" s="16">
        <v>0</v>
      </c>
      <c r="P46" s="16"/>
      <c r="Q46" s="16">
        <v>0</v>
      </c>
      <c r="R46" s="16">
        <v>0</v>
      </c>
      <c r="S46" s="16"/>
      <c r="T46" s="17"/>
    </row>
    <row r="47" spans="2:20" ht="15" customHeight="1" x14ac:dyDescent="0.3">
      <c r="B47" s="14" t="s">
        <v>51</v>
      </c>
      <c r="C47" s="15">
        <v>300000</v>
      </c>
      <c r="D47" s="15">
        <v>300000</v>
      </c>
      <c r="E47" s="15">
        <v>0</v>
      </c>
      <c r="F47" s="16"/>
      <c r="G47" s="16">
        <v>0</v>
      </c>
      <c r="H47" s="16">
        <v>0</v>
      </c>
      <c r="I47" s="16">
        <v>0</v>
      </c>
      <c r="J47" s="16">
        <v>0</v>
      </c>
      <c r="K47" s="17">
        <v>0</v>
      </c>
      <c r="L47" s="16">
        <v>0</v>
      </c>
      <c r="M47" s="16">
        <v>0</v>
      </c>
      <c r="N47" s="16">
        <v>0</v>
      </c>
      <c r="O47" s="16">
        <v>0</v>
      </c>
      <c r="P47" s="16"/>
      <c r="Q47" s="16"/>
      <c r="R47" s="16"/>
      <c r="S47" s="16"/>
      <c r="T47" s="17"/>
    </row>
    <row r="48" spans="2:20" ht="15" customHeight="1" x14ac:dyDescent="0.3">
      <c r="B48" s="14" t="s">
        <v>52</v>
      </c>
      <c r="C48" s="15"/>
      <c r="D48" s="15"/>
      <c r="E48" s="15">
        <v>0</v>
      </c>
      <c r="F48" s="16"/>
      <c r="G48" s="16">
        <v>0</v>
      </c>
      <c r="H48" s="16">
        <v>0</v>
      </c>
      <c r="I48" s="16">
        <v>0</v>
      </c>
      <c r="J48" s="16">
        <v>0</v>
      </c>
      <c r="K48" s="17">
        <v>0</v>
      </c>
      <c r="L48" s="16">
        <v>0</v>
      </c>
      <c r="M48" s="16">
        <v>0</v>
      </c>
      <c r="N48" s="16">
        <v>0</v>
      </c>
      <c r="O48" s="16">
        <v>0</v>
      </c>
      <c r="P48" s="16"/>
      <c r="Q48" s="16">
        <v>0</v>
      </c>
      <c r="R48" s="16">
        <v>0</v>
      </c>
      <c r="S48" s="16"/>
      <c r="T48" s="17"/>
    </row>
    <row r="49" spans="2:20" ht="15" hidden="1" customHeight="1" x14ac:dyDescent="0.3">
      <c r="B49" s="14"/>
      <c r="C49" s="15"/>
      <c r="D49" s="15"/>
      <c r="E49" s="15"/>
      <c r="F49" s="16"/>
      <c r="G49" s="16"/>
      <c r="H49" s="16"/>
      <c r="I49" s="16"/>
      <c r="J49" s="16"/>
      <c r="K49" s="17"/>
      <c r="L49" s="16"/>
      <c r="M49" s="16"/>
      <c r="N49" s="16"/>
      <c r="O49" s="16"/>
      <c r="P49" s="16"/>
      <c r="Q49" s="16"/>
      <c r="R49" s="16"/>
      <c r="S49" s="16"/>
      <c r="T49" s="17"/>
    </row>
    <row r="50" spans="2:20" ht="20.25" x14ac:dyDescent="0.3">
      <c r="B50" s="10" t="s">
        <v>53</v>
      </c>
      <c r="C50" s="11"/>
      <c r="D50" s="11"/>
      <c r="E50" s="11">
        <f>SUM(E51:E57)</f>
        <v>0</v>
      </c>
      <c r="F50" s="12"/>
      <c r="G50" s="12">
        <f>SUM(G51:G57)</f>
        <v>0</v>
      </c>
      <c r="H50" s="12">
        <f>SUM(H51:H57)</f>
        <v>0</v>
      </c>
      <c r="I50" s="12">
        <f>SUM(I51:I57)</f>
        <v>0</v>
      </c>
      <c r="J50" s="12">
        <f>SUM(J51:J57)</f>
        <v>0</v>
      </c>
      <c r="K50" s="13"/>
      <c r="L50" s="12">
        <f t="shared" ref="L50:Q50" si="6">SUM(L51:L57)</f>
        <v>0</v>
      </c>
      <c r="M50" s="12">
        <f t="shared" si="6"/>
        <v>0</v>
      </c>
      <c r="N50" s="12">
        <f t="shared" si="6"/>
        <v>0</v>
      </c>
      <c r="O50" s="12">
        <f t="shared" si="6"/>
        <v>0</v>
      </c>
      <c r="P50" s="12">
        <f t="shared" si="6"/>
        <v>0</v>
      </c>
      <c r="Q50" s="12">
        <f t="shared" si="6"/>
        <v>0</v>
      </c>
      <c r="R50" s="12">
        <f>SUM(R51:R57)</f>
        <v>0</v>
      </c>
      <c r="S50" s="12"/>
      <c r="T50" s="13">
        <f>SUM(T51:T57)</f>
        <v>0</v>
      </c>
    </row>
    <row r="51" spans="2:20" ht="20.25" x14ac:dyDescent="0.3">
      <c r="B51" s="14" t="s">
        <v>54</v>
      </c>
      <c r="C51" s="15">
        <v>0</v>
      </c>
      <c r="D51" s="15"/>
      <c r="E51" s="15">
        <v>0</v>
      </c>
      <c r="F51" s="16"/>
      <c r="G51" s="16">
        <v>0</v>
      </c>
      <c r="H51" s="16">
        <v>0</v>
      </c>
      <c r="I51" s="16"/>
      <c r="J51" s="16"/>
      <c r="K51" s="17"/>
      <c r="L51" s="16"/>
      <c r="M51" s="16">
        <v>0</v>
      </c>
      <c r="N51" s="16"/>
      <c r="O51" s="16">
        <v>0</v>
      </c>
      <c r="P51" s="16"/>
      <c r="Q51" s="16">
        <v>0</v>
      </c>
      <c r="R51" s="16">
        <v>0</v>
      </c>
      <c r="S51" s="16"/>
      <c r="T51" s="17"/>
    </row>
    <row r="52" spans="2:20" ht="20.25" x14ac:dyDescent="0.3">
      <c r="B52" s="14" t="s">
        <v>55</v>
      </c>
      <c r="C52" s="15">
        <v>0</v>
      </c>
      <c r="D52" s="15"/>
      <c r="E52" s="15">
        <v>0</v>
      </c>
      <c r="F52" s="16"/>
      <c r="G52" s="16">
        <v>0</v>
      </c>
      <c r="H52" s="16">
        <v>0</v>
      </c>
      <c r="I52" s="16"/>
      <c r="J52" s="16"/>
      <c r="K52" s="17"/>
      <c r="L52" s="16"/>
      <c r="M52" s="16">
        <v>0</v>
      </c>
      <c r="N52" s="16"/>
      <c r="O52" s="16">
        <v>0</v>
      </c>
      <c r="P52" s="16"/>
      <c r="Q52" s="16">
        <v>0</v>
      </c>
      <c r="R52" s="16">
        <v>0</v>
      </c>
      <c r="S52" s="16"/>
      <c r="T52" s="17"/>
    </row>
    <row r="53" spans="2:20" ht="20.25" x14ac:dyDescent="0.3">
      <c r="B53" s="14" t="s">
        <v>56</v>
      </c>
      <c r="C53" s="15">
        <v>0</v>
      </c>
      <c r="D53" s="15"/>
      <c r="E53" s="15">
        <v>0</v>
      </c>
      <c r="F53" s="16"/>
      <c r="G53" s="16">
        <v>0</v>
      </c>
      <c r="H53" s="16">
        <v>0</v>
      </c>
      <c r="I53" s="16"/>
      <c r="J53" s="16"/>
      <c r="K53" s="17"/>
      <c r="L53" s="16"/>
      <c r="M53" s="16">
        <v>0</v>
      </c>
      <c r="N53" s="16"/>
      <c r="O53" s="16">
        <v>0</v>
      </c>
      <c r="P53" s="16"/>
      <c r="Q53" s="16">
        <v>0</v>
      </c>
      <c r="R53" s="16">
        <v>0</v>
      </c>
      <c r="S53" s="16"/>
      <c r="T53" s="17"/>
    </row>
    <row r="54" spans="2:20" ht="20.25" x14ac:dyDescent="0.3">
      <c r="B54" s="14" t="s">
        <v>57</v>
      </c>
      <c r="C54" s="15">
        <v>0</v>
      </c>
      <c r="D54" s="15"/>
      <c r="E54" s="15">
        <v>0</v>
      </c>
      <c r="F54" s="16">
        <v>0</v>
      </c>
      <c r="G54" s="16">
        <v>0</v>
      </c>
      <c r="H54" s="16">
        <v>0</v>
      </c>
      <c r="I54" s="16"/>
      <c r="J54" s="16"/>
      <c r="K54" s="17"/>
      <c r="L54" s="16"/>
      <c r="M54" s="16">
        <v>0</v>
      </c>
      <c r="N54" s="16"/>
      <c r="O54" s="16">
        <v>0</v>
      </c>
      <c r="P54" s="16"/>
      <c r="Q54" s="16">
        <v>0</v>
      </c>
      <c r="R54" s="16">
        <v>0</v>
      </c>
      <c r="S54" s="16"/>
      <c r="T54" s="17"/>
    </row>
    <row r="55" spans="2:20" ht="20.25" x14ac:dyDescent="0.3">
      <c r="B55" s="14" t="s">
        <v>58</v>
      </c>
      <c r="C55" s="15">
        <v>0</v>
      </c>
      <c r="D55" s="15">
        <v>0</v>
      </c>
      <c r="E55" s="15">
        <v>0</v>
      </c>
      <c r="F55" s="16">
        <v>0</v>
      </c>
      <c r="G55" s="16">
        <v>0</v>
      </c>
      <c r="H55" s="16">
        <v>0</v>
      </c>
      <c r="I55" s="16"/>
      <c r="J55" s="16"/>
      <c r="K55" s="17"/>
      <c r="L55" s="16"/>
      <c r="M55" s="16">
        <v>0</v>
      </c>
      <c r="N55" s="16"/>
      <c r="O55" s="16">
        <v>0</v>
      </c>
      <c r="P55" s="16"/>
      <c r="Q55" s="16">
        <v>0</v>
      </c>
      <c r="R55" s="16">
        <v>0</v>
      </c>
      <c r="S55" s="16"/>
      <c r="T55" s="17"/>
    </row>
    <row r="56" spans="2:20" ht="20.25" x14ac:dyDescent="0.3">
      <c r="B56" s="14" t="s">
        <v>59</v>
      </c>
      <c r="C56" s="15">
        <v>0</v>
      </c>
      <c r="D56" s="15">
        <v>0</v>
      </c>
      <c r="E56" s="15">
        <v>0</v>
      </c>
      <c r="F56" s="16">
        <v>0</v>
      </c>
      <c r="G56" s="16">
        <v>0</v>
      </c>
      <c r="H56" s="16">
        <v>0</v>
      </c>
      <c r="I56" s="16"/>
      <c r="J56" s="16"/>
      <c r="K56" s="17"/>
      <c r="L56" s="16"/>
      <c r="M56" s="16">
        <v>0</v>
      </c>
      <c r="N56" s="16"/>
      <c r="O56" s="16">
        <v>0</v>
      </c>
      <c r="P56" s="16"/>
      <c r="Q56" s="16">
        <v>0</v>
      </c>
      <c r="R56" s="16">
        <v>0</v>
      </c>
      <c r="S56" s="16">
        <v>0</v>
      </c>
      <c r="T56" s="17"/>
    </row>
    <row r="57" spans="2:20" ht="20.25" x14ac:dyDescent="0.3">
      <c r="B57" s="14" t="s">
        <v>60</v>
      </c>
      <c r="C57" s="15">
        <v>0</v>
      </c>
      <c r="D57" s="15">
        <v>0</v>
      </c>
      <c r="E57" s="15">
        <v>0</v>
      </c>
      <c r="F57" s="16">
        <v>0</v>
      </c>
      <c r="G57" s="16">
        <v>0</v>
      </c>
      <c r="H57" s="16">
        <v>0</v>
      </c>
      <c r="I57" s="16"/>
      <c r="J57" s="16"/>
      <c r="K57" s="17"/>
      <c r="L57" s="16"/>
      <c r="M57" s="16">
        <v>0</v>
      </c>
      <c r="N57" s="16"/>
      <c r="O57" s="16">
        <v>0</v>
      </c>
      <c r="P57" s="16"/>
      <c r="Q57" s="16">
        <v>0</v>
      </c>
      <c r="R57" s="16">
        <v>0</v>
      </c>
      <c r="S57" s="16">
        <v>0</v>
      </c>
      <c r="T57" s="17"/>
    </row>
    <row r="58" spans="2:20" ht="1.5" customHeight="1" x14ac:dyDescent="0.3">
      <c r="B58" s="14"/>
      <c r="C58" s="15"/>
      <c r="D58" s="15"/>
      <c r="E58" s="15"/>
      <c r="F58" s="16"/>
      <c r="G58" s="16"/>
      <c r="H58" s="16"/>
      <c r="I58" s="16"/>
      <c r="J58" s="16"/>
      <c r="K58" s="17"/>
      <c r="L58" s="16"/>
      <c r="M58" s="16"/>
      <c r="N58" s="16"/>
      <c r="O58" s="16"/>
      <c r="P58" s="16"/>
      <c r="Q58" s="16"/>
      <c r="R58" s="16"/>
      <c r="S58" s="16"/>
      <c r="T58" s="17"/>
    </row>
    <row r="59" spans="2:20" ht="15.6" customHeight="1" x14ac:dyDescent="0.3">
      <c r="B59" s="10" t="s">
        <v>61</v>
      </c>
      <c r="C59" s="11">
        <f t="shared" ref="C59:J59" si="7">SUM(C60:C68)</f>
        <v>2592120</v>
      </c>
      <c r="D59" s="11">
        <f t="shared" si="7"/>
        <v>2977120</v>
      </c>
      <c r="E59" s="11">
        <f t="shared" si="7"/>
        <v>0</v>
      </c>
      <c r="F59" s="12">
        <f t="shared" si="7"/>
        <v>0</v>
      </c>
      <c r="G59" s="12">
        <f t="shared" si="7"/>
        <v>0</v>
      </c>
      <c r="H59" s="12">
        <f t="shared" si="7"/>
        <v>0</v>
      </c>
      <c r="I59" s="12">
        <f t="shared" si="7"/>
        <v>0</v>
      </c>
      <c r="J59" s="12">
        <f t="shared" si="7"/>
        <v>0</v>
      </c>
      <c r="K59" s="13">
        <f>K60+K61</f>
        <v>0</v>
      </c>
      <c r="L59" s="12">
        <f t="shared" ref="L59:Q59" si="8">SUM(L60:L68)</f>
        <v>0</v>
      </c>
      <c r="M59" s="12">
        <f t="shared" si="8"/>
        <v>0</v>
      </c>
      <c r="N59" s="12">
        <f t="shared" si="8"/>
        <v>0</v>
      </c>
      <c r="O59" s="12">
        <f t="shared" si="8"/>
        <v>0</v>
      </c>
      <c r="P59" s="12">
        <f t="shared" si="8"/>
        <v>0</v>
      </c>
      <c r="Q59" s="12">
        <f t="shared" si="8"/>
        <v>0</v>
      </c>
      <c r="R59" s="12">
        <f>SUM(R60:R68)</f>
        <v>0</v>
      </c>
      <c r="S59" s="12">
        <f>SUM(S60:S68)</f>
        <v>0</v>
      </c>
      <c r="T59" s="13">
        <f>SUM(F59:S59)</f>
        <v>0</v>
      </c>
    </row>
    <row r="60" spans="2:20" ht="15.6" customHeight="1" x14ac:dyDescent="0.3">
      <c r="B60" s="14" t="s">
        <v>62</v>
      </c>
      <c r="C60" s="15">
        <v>2592120</v>
      </c>
      <c r="D60" s="15">
        <v>2442120</v>
      </c>
      <c r="E60" s="15">
        <v>0</v>
      </c>
      <c r="F60" s="16"/>
      <c r="G60" s="16"/>
      <c r="H60" s="16"/>
      <c r="I60" s="16"/>
      <c r="J60" s="16"/>
      <c r="K60" s="17">
        <v>0</v>
      </c>
      <c r="L60" s="16">
        <v>0</v>
      </c>
      <c r="M60" s="16"/>
      <c r="N60" s="16">
        <v>0</v>
      </c>
      <c r="O60" s="16">
        <v>0</v>
      </c>
      <c r="P60" s="16"/>
      <c r="Q60" s="16">
        <v>0</v>
      </c>
      <c r="R60" s="16"/>
      <c r="S60" s="16"/>
      <c r="T60" s="17"/>
    </row>
    <row r="61" spans="2:20" ht="15.6" customHeight="1" x14ac:dyDescent="0.3">
      <c r="B61" s="14" t="s">
        <v>63</v>
      </c>
      <c r="C61" s="15"/>
      <c r="D61" s="15"/>
      <c r="E61" s="15">
        <v>0</v>
      </c>
      <c r="F61" s="16"/>
      <c r="G61" s="16"/>
      <c r="H61" s="16"/>
      <c r="I61" s="16">
        <v>0</v>
      </c>
      <c r="J61" s="16"/>
      <c r="K61" s="17"/>
      <c r="L61" s="16"/>
      <c r="M61" s="16"/>
      <c r="N61" s="16">
        <v>0</v>
      </c>
      <c r="O61" s="16">
        <v>0</v>
      </c>
      <c r="P61" s="16"/>
      <c r="Q61" s="16">
        <v>0</v>
      </c>
      <c r="R61" s="16"/>
      <c r="S61" s="16"/>
      <c r="T61" s="17"/>
    </row>
    <row r="62" spans="2:20" ht="15.6" customHeight="1" x14ac:dyDescent="0.3">
      <c r="B62" s="14" t="s">
        <v>64</v>
      </c>
      <c r="C62" s="15"/>
      <c r="D62" s="15"/>
      <c r="E62" s="15">
        <v>0</v>
      </c>
      <c r="F62" s="16"/>
      <c r="G62" s="16"/>
      <c r="H62" s="16"/>
      <c r="I62" s="16">
        <v>0</v>
      </c>
      <c r="J62" s="16"/>
      <c r="K62" s="17"/>
      <c r="L62" s="16"/>
      <c r="M62" s="16"/>
      <c r="N62" s="16">
        <v>0</v>
      </c>
      <c r="O62" s="16">
        <v>0</v>
      </c>
      <c r="P62" s="16"/>
      <c r="Q62" s="16">
        <v>0</v>
      </c>
      <c r="R62" s="16"/>
      <c r="S62" s="16"/>
      <c r="T62" s="17"/>
    </row>
    <row r="63" spans="2:20" ht="15.6" customHeight="1" x14ac:dyDescent="0.3">
      <c r="B63" s="14" t="s">
        <v>65</v>
      </c>
      <c r="C63" s="15"/>
      <c r="D63" s="15"/>
      <c r="E63" s="15">
        <v>0</v>
      </c>
      <c r="F63" s="16"/>
      <c r="G63" s="16"/>
      <c r="H63" s="16"/>
      <c r="I63" s="16">
        <v>0</v>
      </c>
      <c r="J63" s="16"/>
      <c r="K63" s="17"/>
      <c r="L63" s="16"/>
      <c r="M63" s="16"/>
      <c r="N63" s="16">
        <v>0</v>
      </c>
      <c r="O63" s="16">
        <v>0</v>
      </c>
      <c r="P63" s="16"/>
      <c r="Q63" s="16"/>
      <c r="R63" s="16"/>
      <c r="S63" s="16"/>
      <c r="T63" s="17"/>
    </row>
    <row r="64" spans="2:20" ht="24.75" customHeight="1" x14ac:dyDescent="0.3">
      <c r="B64" s="51" t="s">
        <v>66</v>
      </c>
      <c r="C64" s="15">
        <v>0</v>
      </c>
      <c r="D64" s="52">
        <v>535000</v>
      </c>
      <c r="E64" s="52">
        <v>0</v>
      </c>
      <c r="F64" s="53"/>
      <c r="G64" s="53"/>
      <c r="H64" s="53"/>
      <c r="I64" s="53">
        <v>0</v>
      </c>
      <c r="J64" s="18">
        <v>0</v>
      </c>
      <c r="K64" s="50"/>
      <c r="L64" s="18"/>
      <c r="M64" s="53"/>
      <c r="N64" s="53">
        <v>0</v>
      </c>
      <c r="O64" s="53">
        <v>0</v>
      </c>
      <c r="P64" s="53"/>
      <c r="Q64" s="53">
        <v>0</v>
      </c>
      <c r="R64" s="53"/>
      <c r="S64" s="53"/>
      <c r="T64" s="17"/>
    </row>
    <row r="65" spans="2:20" ht="19.5" customHeight="1" x14ac:dyDescent="0.3">
      <c r="B65" s="14" t="s">
        <v>67</v>
      </c>
      <c r="C65" s="15"/>
      <c r="D65" s="15"/>
      <c r="E65" s="15">
        <v>0</v>
      </c>
      <c r="F65" s="16"/>
      <c r="G65" s="16">
        <v>0</v>
      </c>
      <c r="H65" s="16">
        <v>0</v>
      </c>
      <c r="I65" s="16"/>
      <c r="J65" s="16"/>
      <c r="K65" s="17"/>
      <c r="L65" s="16"/>
      <c r="M65" s="16"/>
      <c r="N65" s="16"/>
      <c r="O65" s="16">
        <v>0</v>
      </c>
      <c r="P65" s="16"/>
      <c r="Q65" s="16">
        <v>0</v>
      </c>
      <c r="R65" s="16"/>
      <c r="S65" s="16"/>
      <c r="T65" s="17">
        <f>SUM(E65:J65)</f>
        <v>0</v>
      </c>
    </row>
    <row r="66" spans="2:20" ht="15.6" customHeight="1" x14ac:dyDescent="0.3">
      <c r="B66" s="14" t="s">
        <v>68</v>
      </c>
      <c r="C66" s="15"/>
      <c r="D66" s="15"/>
      <c r="E66" s="15">
        <v>0</v>
      </c>
      <c r="F66" s="16"/>
      <c r="G66" s="16">
        <v>0</v>
      </c>
      <c r="H66" s="16">
        <v>0</v>
      </c>
      <c r="I66" s="16"/>
      <c r="J66" s="16"/>
      <c r="K66" s="17"/>
      <c r="L66" s="16"/>
      <c r="M66" s="16"/>
      <c r="N66" s="16"/>
      <c r="O66" s="16">
        <v>0</v>
      </c>
      <c r="P66" s="16"/>
      <c r="Q66" s="16">
        <v>0</v>
      </c>
      <c r="R66" s="16">
        <v>0</v>
      </c>
      <c r="S66" s="16"/>
      <c r="T66" s="17">
        <f>SUM(E66:J66)</f>
        <v>0</v>
      </c>
    </row>
    <row r="67" spans="2:20" ht="15.6" customHeight="1" x14ac:dyDescent="0.3">
      <c r="B67" s="14" t="s">
        <v>69</v>
      </c>
      <c r="C67" s="15"/>
      <c r="D67" s="15"/>
      <c r="E67" s="15">
        <v>0</v>
      </c>
      <c r="F67" s="16"/>
      <c r="G67" s="16">
        <v>0</v>
      </c>
      <c r="H67" s="16">
        <v>0</v>
      </c>
      <c r="I67" s="16">
        <v>0</v>
      </c>
      <c r="J67" s="16"/>
      <c r="K67" s="17"/>
      <c r="L67" s="16"/>
      <c r="M67" s="16"/>
      <c r="N67" s="16"/>
      <c r="O67" s="16">
        <v>0</v>
      </c>
      <c r="P67" s="16"/>
      <c r="Q67" s="16">
        <v>0</v>
      </c>
      <c r="R67" s="16">
        <v>0</v>
      </c>
      <c r="S67" s="16"/>
      <c r="T67" s="17">
        <f>SUM(E67:J67)</f>
        <v>0</v>
      </c>
    </row>
    <row r="68" spans="2:20" ht="15.6" customHeight="1" x14ac:dyDescent="0.3">
      <c r="B68" s="14" t="s">
        <v>70</v>
      </c>
      <c r="C68" s="15"/>
      <c r="D68" s="15"/>
      <c r="E68" s="15">
        <v>0</v>
      </c>
      <c r="F68" s="16"/>
      <c r="G68" s="16">
        <v>0</v>
      </c>
      <c r="H68" s="16">
        <v>0</v>
      </c>
      <c r="I68" s="16">
        <v>0</v>
      </c>
      <c r="J68" s="16"/>
      <c r="K68" s="17"/>
      <c r="L68" s="16"/>
      <c r="M68" s="16"/>
      <c r="N68" s="16"/>
      <c r="O68" s="16">
        <v>0</v>
      </c>
      <c r="P68" s="16"/>
      <c r="Q68" s="16">
        <v>0</v>
      </c>
      <c r="R68" s="16">
        <v>0</v>
      </c>
      <c r="S68" s="16">
        <v>0</v>
      </c>
      <c r="T68" s="17">
        <f>SUM(E68:J68)</f>
        <v>0</v>
      </c>
    </row>
    <row r="69" spans="2:20" ht="8.1" hidden="1" customHeight="1" x14ac:dyDescent="0.3">
      <c r="B69" s="14"/>
      <c r="C69" s="15"/>
      <c r="D69" s="15"/>
      <c r="E69" s="15"/>
      <c r="F69" s="16"/>
      <c r="G69" s="16"/>
      <c r="H69" s="16"/>
      <c r="I69" s="16"/>
      <c r="J69" s="16"/>
      <c r="K69" s="17"/>
      <c r="L69" s="16"/>
      <c r="M69" s="16"/>
      <c r="N69" s="16"/>
      <c r="O69" s="16"/>
      <c r="P69" s="16"/>
      <c r="Q69" s="16"/>
      <c r="R69" s="16"/>
      <c r="S69" s="16"/>
      <c r="T69" s="17"/>
    </row>
    <row r="70" spans="2:20" ht="20.25" x14ac:dyDescent="0.3">
      <c r="B70" s="10" t="s">
        <v>71</v>
      </c>
      <c r="C70" s="11">
        <f t="shared" ref="C70:J70" si="9">SUM(C71:C74)</f>
        <v>0</v>
      </c>
      <c r="D70" s="11"/>
      <c r="E70" s="11">
        <f t="shared" si="9"/>
        <v>0</v>
      </c>
      <c r="F70" s="12">
        <f t="shared" si="9"/>
        <v>0</v>
      </c>
      <c r="G70" s="12">
        <f t="shared" si="9"/>
        <v>0</v>
      </c>
      <c r="H70" s="12">
        <f t="shared" si="9"/>
        <v>0</v>
      </c>
      <c r="I70" s="12">
        <f t="shared" si="9"/>
        <v>0</v>
      </c>
      <c r="J70" s="12">
        <f t="shared" si="9"/>
        <v>0</v>
      </c>
      <c r="K70" s="13"/>
      <c r="L70" s="12">
        <f t="shared" ref="L70:Q70" si="10">SUM(L71:L74)</f>
        <v>0</v>
      </c>
      <c r="M70" s="12">
        <f t="shared" si="10"/>
        <v>0</v>
      </c>
      <c r="N70" s="12">
        <f t="shared" si="10"/>
        <v>0</v>
      </c>
      <c r="O70" s="12">
        <f t="shared" si="10"/>
        <v>0</v>
      </c>
      <c r="P70" s="12">
        <f t="shared" si="10"/>
        <v>0</v>
      </c>
      <c r="Q70" s="12">
        <f t="shared" si="10"/>
        <v>0</v>
      </c>
      <c r="R70" s="12">
        <f>SUM(R71:R74)</f>
        <v>0</v>
      </c>
      <c r="S70" s="12">
        <f>SUM(S71:S74)</f>
        <v>0</v>
      </c>
      <c r="T70" s="13">
        <f>SUM(T71:T74)</f>
        <v>0</v>
      </c>
    </row>
    <row r="71" spans="2:20" ht="20.25" x14ac:dyDescent="0.3">
      <c r="B71" s="14" t="s">
        <v>72</v>
      </c>
      <c r="C71" s="15">
        <v>0</v>
      </c>
      <c r="D71" s="15"/>
      <c r="E71" s="15">
        <v>0</v>
      </c>
      <c r="F71" s="16"/>
      <c r="G71" s="16">
        <v>0</v>
      </c>
      <c r="H71" s="16">
        <v>0</v>
      </c>
      <c r="I71" s="16"/>
      <c r="J71" s="16"/>
      <c r="K71" s="17"/>
      <c r="L71" s="16"/>
      <c r="M71" s="16"/>
      <c r="N71" s="16"/>
      <c r="O71" s="16"/>
      <c r="P71" s="16"/>
      <c r="Q71" s="16"/>
      <c r="R71" s="16"/>
      <c r="S71" s="16"/>
      <c r="T71" s="17"/>
    </row>
    <row r="72" spans="2:20" ht="20.25" x14ac:dyDescent="0.3">
      <c r="B72" s="14" t="s">
        <v>73</v>
      </c>
      <c r="C72" s="15">
        <v>0</v>
      </c>
      <c r="D72" s="15"/>
      <c r="E72" s="15">
        <v>0</v>
      </c>
      <c r="F72" s="16"/>
      <c r="G72" s="16">
        <v>0</v>
      </c>
      <c r="H72" s="16">
        <v>0</v>
      </c>
      <c r="I72" s="16"/>
      <c r="J72" s="16"/>
      <c r="K72" s="17"/>
      <c r="L72" s="16"/>
      <c r="M72" s="16"/>
      <c r="N72" s="16"/>
      <c r="O72" s="16"/>
      <c r="P72" s="16"/>
      <c r="Q72" s="16"/>
      <c r="R72" s="16"/>
      <c r="S72" s="16"/>
      <c r="T72" s="17"/>
    </row>
    <row r="73" spans="2:20" ht="20.25" x14ac:dyDescent="0.3">
      <c r="B73" s="14" t="s">
        <v>74</v>
      </c>
      <c r="C73" s="15">
        <v>0</v>
      </c>
      <c r="D73" s="15"/>
      <c r="E73" s="15">
        <v>0</v>
      </c>
      <c r="F73" s="16"/>
      <c r="G73" s="16">
        <v>0</v>
      </c>
      <c r="H73" s="16">
        <v>0</v>
      </c>
      <c r="I73" s="16"/>
      <c r="J73" s="16"/>
      <c r="K73" s="17"/>
      <c r="L73" s="16"/>
      <c r="M73" s="16"/>
      <c r="N73" s="16"/>
      <c r="O73" s="16"/>
      <c r="P73" s="16"/>
      <c r="Q73" s="16"/>
      <c r="R73" s="16"/>
      <c r="S73" s="16"/>
      <c r="T73" s="17"/>
    </row>
    <row r="74" spans="2:20" ht="20.25" x14ac:dyDescent="0.3">
      <c r="B74" s="14" t="s">
        <v>75</v>
      </c>
      <c r="C74" s="15">
        <v>0</v>
      </c>
      <c r="D74" s="15"/>
      <c r="E74" s="15">
        <v>0</v>
      </c>
      <c r="F74" s="16"/>
      <c r="G74" s="16">
        <v>0</v>
      </c>
      <c r="H74" s="16">
        <v>0</v>
      </c>
      <c r="I74" s="16"/>
      <c r="J74" s="16"/>
      <c r="K74" s="17"/>
      <c r="L74" s="16"/>
      <c r="M74" s="16"/>
      <c r="N74" s="16"/>
      <c r="O74" s="16"/>
      <c r="P74" s="16"/>
      <c r="Q74" s="16"/>
      <c r="R74" s="16"/>
      <c r="S74" s="16"/>
      <c r="T74" s="17"/>
    </row>
    <row r="75" spans="2:20" ht="20.25" hidden="1" x14ac:dyDescent="0.3">
      <c r="B75" s="14"/>
      <c r="C75" s="15"/>
      <c r="D75" s="15"/>
      <c r="E75" s="15"/>
      <c r="F75" s="16"/>
      <c r="G75" s="16"/>
      <c r="H75" s="16"/>
      <c r="I75" s="16"/>
      <c r="J75" s="16"/>
      <c r="K75" s="17"/>
      <c r="L75" s="16"/>
      <c r="M75" s="16"/>
      <c r="N75" s="16"/>
      <c r="O75" s="16"/>
      <c r="P75" s="16"/>
      <c r="Q75" s="16"/>
      <c r="R75" s="16"/>
      <c r="S75" s="16"/>
      <c r="T75" s="17"/>
    </row>
    <row r="76" spans="2:20" ht="20.25" x14ac:dyDescent="0.3">
      <c r="B76" s="10" t="s">
        <v>76</v>
      </c>
      <c r="C76" s="11">
        <f t="shared" ref="C76:J76" si="11">SUM(C77:C78)</f>
        <v>0</v>
      </c>
      <c r="D76" s="11"/>
      <c r="E76" s="11">
        <f t="shared" si="11"/>
        <v>0</v>
      </c>
      <c r="F76" s="12">
        <f t="shared" si="11"/>
        <v>0</v>
      </c>
      <c r="G76" s="12">
        <f t="shared" si="11"/>
        <v>0</v>
      </c>
      <c r="H76" s="12">
        <f t="shared" si="11"/>
        <v>0</v>
      </c>
      <c r="I76" s="12">
        <f t="shared" si="11"/>
        <v>0</v>
      </c>
      <c r="J76" s="12">
        <f t="shared" si="11"/>
        <v>0</v>
      </c>
      <c r="K76" s="13"/>
      <c r="L76" s="12">
        <f t="shared" ref="L76:T76" si="12">SUM(L77:L78)</f>
        <v>0</v>
      </c>
      <c r="M76" s="12">
        <f t="shared" si="12"/>
        <v>0</v>
      </c>
      <c r="N76" s="12">
        <f t="shared" si="12"/>
        <v>0</v>
      </c>
      <c r="O76" s="12">
        <f t="shared" si="12"/>
        <v>0</v>
      </c>
      <c r="P76" s="12">
        <f t="shared" si="12"/>
        <v>0</v>
      </c>
      <c r="Q76" s="12">
        <f t="shared" si="12"/>
        <v>0</v>
      </c>
      <c r="R76" s="12">
        <f>SUM(R77:R78)</f>
        <v>0</v>
      </c>
      <c r="S76" s="12">
        <f>SUM(S77:S78)</f>
        <v>0</v>
      </c>
      <c r="T76" s="13">
        <f t="shared" si="12"/>
        <v>0</v>
      </c>
    </row>
    <row r="77" spans="2:20" ht="20.25" x14ac:dyDescent="0.3">
      <c r="B77" s="14" t="s">
        <v>77</v>
      </c>
      <c r="C77" s="15">
        <v>0</v>
      </c>
      <c r="D77" s="15"/>
      <c r="E77" s="15">
        <v>0</v>
      </c>
      <c r="F77" s="16"/>
      <c r="G77" s="16">
        <v>0</v>
      </c>
      <c r="H77" s="16">
        <v>0</v>
      </c>
      <c r="I77" s="16"/>
      <c r="J77" s="16"/>
      <c r="K77" s="17"/>
      <c r="L77" s="16"/>
      <c r="M77" s="16"/>
      <c r="N77" s="16"/>
      <c r="O77" s="16"/>
      <c r="P77" s="16"/>
      <c r="Q77" s="16"/>
      <c r="R77" s="16"/>
      <c r="S77" s="16"/>
      <c r="T77" s="17"/>
    </row>
    <row r="78" spans="2:20" ht="20.25" x14ac:dyDescent="0.3">
      <c r="B78" s="14" t="s">
        <v>78</v>
      </c>
      <c r="C78" s="15">
        <v>0</v>
      </c>
      <c r="D78" s="15"/>
      <c r="E78" s="15">
        <v>0</v>
      </c>
      <c r="F78" s="16"/>
      <c r="G78" s="16">
        <v>0</v>
      </c>
      <c r="H78" s="16">
        <v>0</v>
      </c>
      <c r="I78" s="16"/>
      <c r="J78" s="16"/>
      <c r="K78" s="17"/>
      <c r="L78" s="16"/>
      <c r="M78" s="16"/>
      <c r="N78" s="16"/>
      <c r="O78" s="16"/>
      <c r="P78" s="16"/>
      <c r="Q78" s="16"/>
      <c r="R78" s="16"/>
      <c r="S78" s="16"/>
      <c r="T78" s="17"/>
    </row>
    <row r="79" spans="2:20" ht="20.25" hidden="1" x14ac:dyDescent="0.3">
      <c r="B79" s="14"/>
      <c r="C79" s="15"/>
      <c r="D79" s="15"/>
      <c r="E79" s="15"/>
      <c r="F79" s="16"/>
      <c r="G79" s="16"/>
      <c r="H79" s="16"/>
      <c r="I79" s="16"/>
      <c r="J79" s="16"/>
      <c r="K79" s="17"/>
      <c r="L79" s="16"/>
      <c r="M79" s="16"/>
      <c r="N79" s="16"/>
      <c r="O79" s="16"/>
      <c r="P79" s="16"/>
      <c r="Q79" s="16"/>
      <c r="R79" s="16"/>
      <c r="S79" s="16"/>
      <c r="T79" s="17"/>
    </row>
    <row r="80" spans="2:20" ht="20.25" x14ac:dyDescent="0.3">
      <c r="B80" s="10" t="s">
        <v>79</v>
      </c>
      <c r="C80" s="11">
        <f t="shared" ref="C80:J80" si="13">SUM(C81:C83)</f>
        <v>0</v>
      </c>
      <c r="D80" s="11"/>
      <c r="E80" s="11">
        <f t="shared" si="13"/>
        <v>0</v>
      </c>
      <c r="F80" s="12">
        <f t="shared" si="13"/>
        <v>0</v>
      </c>
      <c r="G80" s="12">
        <f t="shared" si="13"/>
        <v>0</v>
      </c>
      <c r="H80" s="12">
        <f t="shared" si="13"/>
        <v>0</v>
      </c>
      <c r="I80" s="12">
        <f t="shared" si="13"/>
        <v>0</v>
      </c>
      <c r="J80" s="12">
        <f t="shared" si="13"/>
        <v>0</v>
      </c>
      <c r="K80" s="13"/>
      <c r="L80" s="12">
        <f t="shared" ref="L80:Q80" si="14">SUM(L81:L83)</f>
        <v>0</v>
      </c>
      <c r="M80" s="12">
        <f t="shared" si="14"/>
        <v>0</v>
      </c>
      <c r="N80" s="12">
        <f t="shared" si="14"/>
        <v>0</v>
      </c>
      <c r="O80" s="12">
        <f t="shared" si="14"/>
        <v>0</v>
      </c>
      <c r="P80" s="12">
        <f t="shared" si="14"/>
        <v>0</v>
      </c>
      <c r="Q80" s="12">
        <f t="shared" si="14"/>
        <v>0</v>
      </c>
      <c r="R80" s="12">
        <f>SUM(R81:R83)</f>
        <v>0</v>
      </c>
      <c r="S80" s="12">
        <f>SUM(S81:S83)</f>
        <v>0</v>
      </c>
      <c r="T80" s="13">
        <f>SUM(T81:T83)</f>
        <v>0</v>
      </c>
    </row>
    <row r="81" spans="2:20" ht="20.25" x14ac:dyDescent="0.3">
      <c r="B81" s="14" t="s">
        <v>80</v>
      </c>
      <c r="C81" s="15">
        <v>0</v>
      </c>
      <c r="D81" s="15"/>
      <c r="E81" s="15">
        <v>0</v>
      </c>
      <c r="F81" s="16"/>
      <c r="G81" s="16">
        <v>0</v>
      </c>
      <c r="H81" s="16">
        <v>0</v>
      </c>
      <c r="I81" s="16"/>
      <c r="J81" s="16"/>
      <c r="K81" s="17"/>
      <c r="L81" s="16"/>
      <c r="M81" s="16"/>
      <c r="N81" s="16"/>
      <c r="O81" s="16"/>
      <c r="P81" s="16"/>
      <c r="Q81" s="16"/>
      <c r="R81" s="16"/>
      <c r="S81" s="16"/>
      <c r="T81" s="17"/>
    </row>
    <row r="82" spans="2:20" ht="20.25" x14ac:dyDescent="0.3">
      <c r="B82" s="14" t="s">
        <v>81</v>
      </c>
      <c r="C82" s="15">
        <v>0</v>
      </c>
      <c r="D82" s="15"/>
      <c r="E82" s="15">
        <v>0</v>
      </c>
      <c r="F82" s="16"/>
      <c r="G82" s="16">
        <v>0</v>
      </c>
      <c r="H82" s="16">
        <v>0</v>
      </c>
      <c r="I82" s="16"/>
      <c r="J82" s="16"/>
      <c r="K82" s="17"/>
      <c r="L82" s="16"/>
      <c r="M82" s="16"/>
      <c r="N82" s="16"/>
      <c r="O82" s="16"/>
      <c r="P82" s="16"/>
      <c r="Q82" s="16"/>
      <c r="R82" s="16"/>
      <c r="S82" s="16"/>
      <c r="T82" s="17"/>
    </row>
    <row r="83" spans="2:20" ht="20.25" x14ac:dyDescent="0.3">
      <c r="B83" s="14" t="s">
        <v>82</v>
      </c>
      <c r="C83" s="15">
        <v>0</v>
      </c>
      <c r="D83" s="15"/>
      <c r="E83" s="15">
        <v>0</v>
      </c>
      <c r="F83" s="16"/>
      <c r="G83" s="16">
        <v>0</v>
      </c>
      <c r="H83" s="16">
        <v>0</v>
      </c>
      <c r="I83" s="16"/>
      <c r="J83" s="16"/>
      <c r="K83" s="17"/>
      <c r="L83" s="16"/>
      <c r="M83" s="16"/>
      <c r="N83" s="16"/>
      <c r="O83" s="16"/>
      <c r="P83" s="16"/>
      <c r="Q83" s="16"/>
      <c r="R83" s="16"/>
      <c r="S83" s="16"/>
      <c r="T83" s="17"/>
    </row>
    <row r="84" spans="2:20" ht="20.25" hidden="1" x14ac:dyDescent="0.3">
      <c r="B84" s="14"/>
      <c r="C84" s="15"/>
      <c r="D84" s="15"/>
      <c r="E84" s="15"/>
      <c r="F84" s="16"/>
      <c r="G84" s="16"/>
      <c r="H84" s="16"/>
      <c r="I84" s="16"/>
      <c r="J84" s="16"/>
      <c r="K84" s="17"/>
      <c r="L84" s="16"/>
      <c r="M84" s="16"/>
      <c r="N84" s="16"/>
      <c r="O84" s="16"/>
      <c r="P84" s="16"/>
      <c r="Q84" s="16"/>
      <c r="R84" s="16"/>
      <c r="S84" s="16"/>
      <c r="T84" s="17"/>
    </row>
    <row r="85" spans="2:20" s="21" customFormat="1" ht="20.25" x14ac:dyDescent="0.3">
      <c r="B85" s="19" t="s">
        <v>83</v>
      </c>
      <c r="C85" s="11">
        <f>+C12+C19+C30+C41+C50+C59+C70+C76+C80</f>
        <v>694971870</v>
      </c>
      <c r="D85" s="11">
        <f t="shared" ref="D85:I85" si="15">+D12+D19+D30+D41+D50+D59+D70+D76+D80</f>
        <v>694971870</v>
      </c>
      <c r="E85" s="11">
        <f t="shared" si="15"/>
        <v>41104010.780000001</v>
      </c>
      <c r="F85" s="11">
        <f t="shared" si="15"/>
        <v>0</v>
      </c>
      <c r="G85" s="11">
        <f t="shared" si="15"/>
        <v>0</v>
      </c>
      <c r="H85" s="11">
        <f t="shared" si="15"/>
        <v>0</v>
      </c>
      <c r="I85" s="11">
        <f t="shared" si="15"/>
        <v>0</v>
      </c>
      <c r="J85" s="11">
        <f>J59+J41+J30+J19+J12</f>
        <v>0</v>
      </c>
      <c r="K85" s="20">
        <f>K12+K19+K30+K41+K59</f>
        <v>0</v>
      </c>
      <c r="L85" s="11">
        <f t="shared" ref="L85:Q85" si="16">+L12+L19+L30+L41+L50+L59+L70+L76+L80</f>
        <v>0</v>
      </c>
      <c r="M85" s="11">
        <f t="shared" si="16"/>
        <v>0</v>
      </c>
      <c r="N85" s="11">
        <f t="shared" si="16"/>
        <v>0</v>
      </c>
      <c r="O85" s="11">
        <f t="shared" si="16"/>
        <v>0</v>
      </c>
      <c r="P85" s="11">
        <f t="shared" si="16"/>
        <v>0</v>
      </c>
      <c r="Q85" s="11">
        <f t="shared" si="16"/>
        <v>0</v>
      </c>
      <c r="R85" s="11">
        <f>+R12+R19+R30+R41+R50+R59+R70+R76+R80</f>
        <v>0</v>
      </c>
      <c r="S85" s="11">
        <f>+S12+S19+S30+S41+S50+S59+S70+S76+S80</f>
        <v>0</v>
      </c>
      <c r="T85" s="20">
        <f>SUM(T12:T84)</f>
        <v>41104010.780000001</v>
      </c>
    </row>
    <row r="86" spans="2:20" s="21" customFormat="1" ht="20.25" hidden="1" x14ac:dyDescent="0.3">
      <c r="B86" s="22"/>
      <c r="C86" s="15"/>
      <c r="D86" s="15"/>
      <c r="E86" s="15"/>
      <c r="F86" s="15"/>
      <c r="G86" s="15"/>
      <c r="H86" s="15"/>
      <c r="I86" s="15"/>
      <c r="J86" s="15"/>
      <c r="K86" s="23"/>
      <c r="L86" s="15"/>
      <c r="M86" s="15"/>
      <c r="N86" s="15"/>
      <c r="O86" s="15"/>
      <c r="P86" s="15"/>
      <c r="Q86" s="15"/>
      <c r="R86" s="15"/>
      <c r="S86" s="15"/>
      <c r="T86" s="23"/>
    </row>
    <row r="87" spans="2:20" s="21" customFormat="1" ht="20.25" x14ac:dyDescent="0.3">
      <c r="B87" s="24" t="s">
        <v>84</v>
      </c>
      <c r="C87" s="8"/>
      <c r="D87" s="8"/>
      <c r="E87" s="8"/>
      <c r="F87" s="8"/>
      <c r="G87" s="8"/>
      <c r="H87" s="8"/>
      <c r="I87" s="8"/>
      <c r="J87" s="8"/>
      <c r="K87" s="25"/>
      <c r="L87" s="8"/>
      <c r="M87" s="8"/>
      <c r="N87" s="8"/>
      <c r="O87" s="8"/>
      <c r="P87" s="8"/>
      <c r="Q87" s="8"/>
      <c r="R87" s="8"/>
      <c r="S87" s="8"/>
      <c r="T87" s="25"/>
    </row>
    <row r="88" spans="2:20" s="21" customFormat="1" ht="20.25" x14ac:dyDescent="0.3">
      <c r="B88" s="19" t="s">
        <v>85</v>
      </c>
      <c r="C88" s="11">
        <f t="shared" ref="C88:J88" si="17">SUM(C89:C90)</f>
        <v>0</v>
      </c>
      <c r="D88" s="11">
        <f t="shared" si="17"/>
        <v>0</v>
      </c>
      <c r="E88" s="11">
        <f t="shared" si="17"/>
        <v>0</v>
      </c>
      <c r="F88" s="11">
        <f t="shared" si="17"/>
        <v>0</v>
      </c>
      <c r="G88" s="11">
        <f t="shared" si="17"/>
        <v>0</v>
      </c>
      <c r="H88" s="11">
        <f t="shared" si="17"/>
        <v>0</v>
      </c>
      <c r="I88" s="11">
        <f t="shared" si="17"/>
        <v>0</v>
      </c>
      <c r="J88" s="11">
        <f t="shared" si="17"/>
        <v>0</v>
      </c>
      <c r="K88" s="20"/>
      <c r="L88" s="11">
        <f t="shared" ref="L88:T88" si="18">SUM(L89:L90)</f>
        <v>0</v>
      </c>
      <c r="M88" s="11">
        <f t="shared" si="18"/>
        <v>0</v>
      </c>
      <c r="N88" s="11">
        <f t="shared" si="18"/>
        <v>0</v>
      </c>
      <c r="O88" s="11">
        <f t="shared" si="18"/>
        <v>0</v>
      </c>
      <c r="P88" s="11">
        <f t="shared" si="18"/>
        <v>0</v>
      </c>
      <c r="Q88" s="11">
        <f t="shared" si="18"/>
        <v>0</v>
      </c>
      <c r="R88" s="11">
        <f>SUM(R89:R90)</f>
        <v>0</v>
      </c>
      <c r="S88" s="11">
        <f>SUM(S89:S90)</f>
        <v>0</v>
      </c>
      <c r="T88" s="20">
        <f t="shared" si="18"/>
        <v>0</v>
      </c>
    </row>
    <row r="89" spans="2:20" s="21" customFormat="1" ht="20.25" x14ac:dyDescent="0.3">
      <c r="B89" s="22" t="s">
        <v>86</v>
      </c>
      <c r="C89" s="15">
        <v>0</v>
      </c>
      <c r="D89" s="15">
        <v>0</v>
      </c>
      <c r="E89" s="15">
        <v>0</v>
      </c>
      <c r="F89" s="15"/>
      <c r="G89" s="15">
        <v>0</v>
      </c>
      <c r="H89" s="15">
        <v>0</v>
      </c>
      <c r="I89" s="15"/>
      <c r="J89" s="15"/>
      <c r="K89" s="23"/>
      <c r="L89" s="15"/>
      <c r="M89" s="15"/>
      <c r="N89" s="15"/>
      <c r="O89" s="15"/>
      <c r="P89" s="15"/>
      <c r="Q89" s="15"/>
      <c r="R89" s="15"/>
      <c r="S89" s="15"/>
      <c r="T89" s="23"/>
    </row>
    <row r="90" spans="2:20" s="21" customFormat="1" ht="20.25" x14ac:dyDescent="0.3">
      <c r="B90" s="22" t="s">
        <v>87</v>
      </c>
      <c r="C90" s="15">
        <v>0</v>
      </c>
      <c r="D90" s="15">
        <v>0</v>
      </c>
      <c r="E90" s="15">
        <v>0</v>
      </c>
      <c r="F90" s="15"/>
      <c r="G90" s="15">
        <v>0</v>
      </c>
      <c r="H90" s="15">
        <v>0</v>
      </c>
      <c r="I90" s="15"/>
      <c r="J90" s="15"/>
      <c r="K90" s="23"/>
      <c r="L90" s="15"/>
      <c r="M90" s="15"/>
      <c r="N90" s="15"/>
      <c r="O90" s="15"/>
      <c r="P90" s="15"/>
      <c r="Q90" s="15"/>
      <c r="R90" s="15"/>
      <c r="S90" s="15"/>
      <c r="T90" s="23"/>
    </row>
    <row r="91" spans="2:20" s="21" customFormat="1" ht="20.25" hidden="1" x14ac:dyDescent="0.3">
      <c r="B91" s="22"/>
      <c r="C91" s="15"/>
      <c r="D91" s="15"/>
      <c r="E91" s="15"/>
      <c r="F91" s="15"/>
      <c r="G91" s="15"/>
      <c r="H91" s="15"/>
      <c r="I91" s="15"/>
      <c r="J91" s="15"/>
      <c r="K91" s="23"/>
      <c r="L91" s="15"/>
      <c r="M91" s="15"/>
      <c r="N91" s="15"/>
      <c r="O91" s="15"/>
      <c r="P91" s="15"/>
      <c r="Q91" s="15"/>
      <c r="R91" s="15"/>
      <c r="S91" s="15"/>
      <c r="T91" s="23"/>
    </row>
    <row r="92" spans="2:20" s="21" customFormat="1" ht="20.25" x14ac:dyDescent="0.3">
      <c r="B92" s="19" t="s">
        <v>88</v>
      </c>
      <c r="C92" s="11">
        <f t="shared" ref="C92:J92" si="19">SUM(C93:C94)</f>
        <v>0</v>
      </c>
      <c r="D92" s="11">
        <f t="shared" si="19"/>
        <v>0</v>
      </c>
      <c r="E92" s="11">
        <f t="shared" si="19"/>
        <v>0</v>
      </c>
      <c r="F92" s="11">
        <f t="shared" si="19"/>
        <v>0</v>
      </c>
      <c r="G92" s="11">
        <f t="shared" si="19"/>
        <v>0</v>
      </c>
      <c r="H92" s="11">
        <f t="shared" si="19"/>
        <v>0</v>
      </c>
      <c r="I92" s="11">
        <f t="shared" si="19"/>
        <v>0</v>
      </c>
      <c r="J92" s="11">
        <f t="shared" si="19"/>
        <v>0</v>
      </c>
      <c r="K92" s="20"/>
      <c r="L92" s="11">
        <v>0</v>
      </c>
      <c r="M92" s="11">
        <f t="shared" ref="M92:T92" si="20">SUM(M93:M94)</f>
        <v>0</v>
      </c>
      <c r="N92" s="11">
        <f t="shared" si="20"/>
        <v>0</v>
      </c>
      <c r="O92" s="11">
        <f t="shared" si="20"/>
        <v>0</v>
      </c>
      <c r="P92" s="11">
        <f t="shared" si="20"/>
        <v>0</v>
      </c>
      <c r="Q92" s="11">
        <f t="shared" si="20"/>
        <v>0</v>
      </c>
      <c r="R92" s="11">
        <f>SUM(R93:R94)</f>
        <v>0</v>
      </c>
      <c r="S92" s="11">
        <f>SUM(S93:S94)</f>
        <v>0</v>
      </c>
      <c r="T92" s="20">
        <f t="shared" si="20"/>
        <v>0</v>
      </c>
    </row>
    <row r="93" spans="2:20" s="21" customFormat="1" ht="20.25" x14ac:dyDescent="0.3">
      <c r="B93" s="22" t="s">
        <v>89</v>
      </c>
      <c r="C93" s="15">
        <v>0</v>
      </c>
      <c r="D93" s="15">
        <v>0</v>
      </c>
      <c r="E93" s="15">
        <v>0</v>
      </c>
      <c r="F93" s="15"/>
      <c r="G93" s="15">
        <v>0</v>
      </c>
      <c r="H93" s="15">
        <v>0</v>
      </c>
      <c r="I93" s="15"/>
      <c r="J93" s="15"/>
      <c r="K93" s="23"/>
      <c r="L93" s="15"/>
      <c r="M93" s="15"/>
      <c r="N93" s="15"/>
      <c r="O93" s="15"/>
      <c r="P93" s="15"/>
      <c r="Q93" s="15"/>
      <c r="R93" s="15"/>
      <c r="S93" s="15"/>
      <c r="T93" s="23"/>
    </row>
    <row r="94" spans="2:20" s="21" customFormat="1" ht="20.25" x14ac:dyDescent="0.3">
      <c r="B94" s="22" t="s">
        <v>90</v>
      </c>
      <c r="C94" s="15">
        <v>0</v>
      </c>
      <c r="D94" s="15">
        <v>0</v>
      </c>
      <c r="E94" s="15">
        <v>0</v>
      </c>
      <c r="F94" s="15"/>
      <c r="G94" s="15">
        <v>0</v>
      </c>
      <c r="H94" s="15">
        <v>0</v>
      </c>
      <c r="I94" s="15"/>
      <c r="J94" s="15"/>
      <c r="K94" s="23"/>
      <c r="L94" s="15"/>
      <c r="M94" s="15"/>
      <c r="N94" s="15"/>
      <c r="O94" s="15"/>
      <c r="P94" s="15"/>
      <c r="Q94" s="15"/>
      <c r="R94" s="15"/>
      <c r="S94" s="15"/>
      <c r="T94" s="23"/>
    </row>
    <row r="95" spans="2:20" s="21" customFormat="1" ht="20.25" hidden="1" x14ac:dyDescent="0.3">
      <c r="B95" s="22"/>
      <c r="C95" s="15"/>
      <c r="D95" s="15"/>
      <c r="E95" s="15"/>
      <c r="F95" s="15"/>
      <c r="G95" s="15"/>
      <c r="H95" s="15"/>
      <c r="I95" s="15"/>
      <c r="J95" s="15"/>
      <c r="K95" s="23"/>
      <c r="L95" s="15"/>
      <c r="M95" s="15"/>
      <c r="N95" s="15"/>
      <c r="O95" s="15"/>
      <c r="P95" s="15"/>
      <c r="Q95" s="15"/>
      <c r="R95" s="15"/>
      <c r="S95" s="15"/>
      <c r="T95" s="23"/>
    </row>
    <row r="96" spans="2:20" s="21" customFormat="1" ht="20.25" x14ac:dyDescent="0.3">
      <c r="B96" s="19" t="s">
        <v>91</v>
      </c>
      <c r="C96" s="11">
        <f>SUM(C97)</f>
        <v>0</v>
      </c>
      <c r="D96" s="11">
        <f>SUM(D97)</f>
        <v>0</v>
      </c>
      <c r="E96" s="11">
        <f>SUM(E97)</f>
        <v>0</v>
      </c>
      <c r="F96" s="11">
        <f t="shared" ref="F96:T96" si="21">SUM(F97)</f>
        <v>0</v>
      </c>
      <c r="G96" s="11">
        <f t="shared" si="21"/>
        <v>0</v>
      </c>
      <c r="H96" s="11">
        <f t="shared" si="21"/>
        <v>0</v>
      </c>
      <c r="I96" s="11">
        <f t="shared" si="21"/>
        <v>0</v>
      </c>
      <c r="J96" s="11">
        <f t="shared" si="21"/>
        <v>0</v>
      </c>
      <c r="K96" s="20"/>
      <c r="L96" s="11">
        <f t="shared" si="21"/>
        <v>0</v>
      </c>
      <c r="M96" s="11">
        <f t="shared" si="21"/>
        <v>0</v>
      </c>
      <c r="N96" s="11">
        <f t="shared" si="21"/>
        <v>0</v>
      </c>
      <c r="O96" s="11">
        <f t="shared" si="21"/>
        <v>0</v>
      </c>
      <c r="P96" s="11">
        <f t="shared" si="21"/>
        <v>0</v>
      </c>
      <c r="Q96" s="11">
        <f t="shared" si="21"/>
        <v>0</v>
      </c>
      <c r="R96" s="11">
        <f t="shared" si="21"/>
        <v>0</v>
      </c>
      <c r="S96" s="11">
        <f t="shared" si="21"/>
        <v>0</v>
      </c>
      <c r="T96" s="20">
        <f t="shared" si="21"/>
        <v>0</v>
      </c>
    </row>
    <row r="97" spans="2:20" s="21" customFormat="1" ht="20.25" x14ac:dyDescent="0.3">
      <c r="B97" s="22" t="s">
        <v>112</v>
      </c>
      <c r="C97" s="15">
        <v>0</v>
      </c>
      <c r="D97" s="15">
        <v>0</v>
      </c>
      <c r="E97" s="15">
        <v>0</v>
      </c>
      <c r="F97" s="15"/>
      <c r="G97" s="15">
        <v>0</v>
      </c>
      <c r="H97" s="15">
        <v>0</v>
      </c>
      <c r="I97" s="15"/>
      <c r="J97" s="15"/>
      <c r="K97" s="23"/>
      <c r="L97" s="15"/>
      <c r="M97" s="15"/>
      <c r="N97" s="15"/>
      <c r="O97" s="15"/>
      <c r="P97" s="15"/>
      <c r="Q97" s="15"/>
      <c r="R97" s="15"/>
      <c r="S97" s="15"/>
      <c r="T97" s="23"/>
    </row>
    <row r="98" spans="2:20" s="21" customFormat="1" ht="20.25" hidden="1" x14ac:dyDescent="0.3">
      <c r="B98" s="22"/>
      <c r="C98" s="15"/>
      <c r="D98" s="15"/>
      <c r="E98" s="15"/>
      <c r="F98" s="15"/>
      <c r="G98" s="15"/>
      <c r="H98" s="15"/>
      <c r="I98" s="15"/>
      <c r="J98" s="15"/>
      <c r="K98" s="23"/>
      <c r="L98" s="15"/>
      <c r="M98" s="15"/>
      <c r="N98" s="15"/>
      <c r="O98" s="15"/>
      <c r="P98" s="15"/>
      <c r="Q98" s="15"/>
      <c r="R98" s="15"/>
      <c r="S98" s="15"/>
      <c r="T98" s="23"/>
    </row>
    <row r="99" spans="2:20" s="21" customFormat="1" ht="15.6" customHeight="1" x14ac:dyDescent="0.3">
      <c r="B99" s="19" t="s">
        <v>92</v>
      </c>
      <c r="C99" s="11">
        <f t="shared" ref="C99:J99" si="22">+C88+C92+C96</f>
        <v>0</v>
      </c>
      <c r="D99" s="11">
        <f t="shared" si="22"/>
        <v>0</v>
      </c>
      <c r="E99" s="11">
        <f t="shared" si="22"/>
        <v>0</v>
      </c>
      <c r="F99" s="11">
        <f t="shared" si="22"/>
        <v>0</v>
      </c>
      <c r="G99" s="11">
        <f t="shared" si="22"/>
        <v>0</v>
      </c>
      <c r="H99" s="11">
        <f t="shared" si="22"/>
        <v>0</v>
      </c>
      <c r="I99" s="11">
        <f t="shared" si="22"/>
        <v>0</v>
      </c>
      <c r="J99" s="11">
        <f t="shared" si="22"/>
        <v>0</v>
      </c>
      <c r="K99" s="20"/>
      <c r="L99" s="11">
        <f t="shared" ref="L99:T99" si="23">+L88+L92+L96</f>
        <v>0</v>
      </c>
      <c r="M99" s="11">
        <f t="shared" si="23"/>
        <v>0</v>
      </c>
      <c r="N99" s="11">
        <f t="shared" si="23"/>
        <v>0</v>
      </c>
      <c r="O99" s="11">
        <f t="shared" si="23"/>
        <v>0</v>
      </c>
      <c r="P99" s="11">
        <f t="shared" si="23"/>
        <v>0</v>
      </c>
      <c r="Q99" s="11">
        <f t="shared" si="23"/>
        <v>0</v>
      </c>
      <c r="R99" s="11">
        <f>+R88+R92+R96</f>
        <v>0</v>
      </c>
      <c r="S99" s="11">
        <f>+S88+S92+S96</f>
        <v>0</v>
      </c>
      <c r="T99" s="20">
        <f t="shared" si="23"/>
        <v>0</v>
      </c>
    </row>
    <row r="100" spans="2:20" s="21" customFormat="1" ht="20.25" hidden="1" customHeight="1" x14ac:dyDescent="0.3">
      <c r="B100" s="22"/>
      <c r="C100" s="15"/>
      <c r="D100" s="15"/>
      <c r="E100" s="15"/>
      <c r="F100" s="15"/>
      <c r="G100" s="15"/>
      <c r="H100" s="15"/>
      <c r="I100" s="15"/>
      <c r="J100" s="15"/>
      <c r="K100" s="23"/>
      <c r="L100" s="15"/>
      <c r="M100" s="15"/>
      <c r="N100" s="15"/>
      <c r="O100" s="15"/>
      <c r="P100" s="15"/>
      <c r="Q100" s="15"/>
      <c r="R100" s="15"/>
      <c r="S100" s="15"/>
      <c r="T100" s="23"/>
    </row>
    <row r="101" spans="2:20" ht="20.25" customHeight="1" x14ac:dyDescent="0.3">
      <c r="B101" s="43" t="s">
        <v>93</v>
      </c>
      <c r="C101" s="44">
        <f t="shared" ref="C101:J101" si="24">+C85+C99</f>
        <v>694971870</v>
      </c>
      <c r="D101" s="44">
        <f t="shared" si="24"/>
        <v>694971870</v>
      </c>
      <c r="E101" s="44">
        <f t="shared" si="24"/>
        <v>41104010.780000001</v>
      </c>
      <c r="F101" s="44">
        <f t="shared" si="24"/>
        <v>0</v>
      </c>
      <c r="G101" s="44">
        <f t="shared" si="24"/>
        <v>0</v>
      </c>
      <c r="H101" s="44">
        <f t="shared" si="24"/>
        <v>0</v>
      </c>
      <c r="I101" s="44">
        <f t="shared" si="24"/>
        <v>0</v>
      </c>
      <c r="J101" s="44">
        <f t="shared" si="24"/>
        <v>0</v>
      </c>
      <c r="K101" s="45">
        <f>SUM(K85:K100)</f>
        <v>0</v>
      </c>
      <c r="L101" s="44">
        <f t="shared" ref="L101:T101" si="25">+L85+L99</f>
        <v>0</v>
      </c>
      <c r="M101" s="44">
        <f t="shared" si="25"/>
        <v>0</v>
      </c>
      <c r="N101" s="44">
        <f t="shared" si="25"/>
        <v>0</v>
      </c>
      <c r="O101" s="44">
        <f t="shared" si="25"/>
        <v>0</v>
      </c>
      <c r="P101" s="44">
        <f t="shared" si="25"/>
        <v>0</v>
      </c>
      <c r="Q101" s="44">
        <f t="shared" si="25"/>
        <v>0</v>
      </c>
      <c r="R101" s="44">
        <f>+R85+R99</f>
        <v>0</v>
      </c>
      <c r="S101" s="44">
        <f>+S85+S99</f>
        <v>0</v>
      </c>
      <c r="T101" s="45">
        <f t="shared" si="25"/>
        <v>41104010.780000001</v>
      </c>
    </row>
    <row r="102" spans="2:20" ht="12" customHeight="1" thickBot="1" x14ac:dyDescent="0.3">
      <c r="B102" s="26" t="s">
        <v>94</v>
      </c>
      <c r="C102" s="26"/>
      <c r="D102" s="26"/>
      <c r="E102" s="27"/>
      <c r="F102" s="27"/>
      <c r="G102" s="27"/>
      <c r="H102" s="28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</row>
    <row r="103" spans="2:20" ht="39.75" customHeight="1" thickBot="1" x14ac:dyDescent="0.3">
      <c r="B103" s="67" t="s">
        <v>99</v>
      </c>
      <c r="C103" s="68"/>
      <c r="D103" s="49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</row>
    <row r="104" spans="2:20" ht="42.75" customHeight="1" thickBot="1" x14ac:dyDescent="0.4">
      <c r="B104" s="62" t="s">
        <v>100</v>
      </c>
      <c r="C104" s="63"/>
      <c r="D104" s="48"/>
      <c r="E104" s="27"/>
      <c r="F104" s="60" t="s">
        <v>106</v>
      </c>
      <c r="G104" s="60"/>
      <c r="H104" s="60"/>
      <c r="I104" s="27"/>
      <c r="J104" s="60" t="s">
        <v>98</v>
      </c>
      <c r="K104" s="60"/>
      <c r="L104" s="60"/>
      <c r="M104" s="60"/>
      <c r="N104" s="60"/>
      <c r="O104" s="60"/>
      <c r="P104" s="60"/>
      <c r="Q104" s="60"/>
      <c r="R104" s="60"/>
      <c r="S104" s="60"/>
      <c r="T104" s="60"/>
    </row>
    <row r="105" spans="2:20" ht="62.25" customHeight="1" thickBot="1" x14ac:dyDescent="0.4">
      <c r="B105" s="58" t="s">
        <v>101</v>
      </c>
      <c r="C105" s="59"/>
      <c r="D105" s="29"/>
      <c r="E105" s="27"/>
      <c r="F105" s="61" t="s">
        <v>107</v>
      </c>
      <c r="G105" s="61"/>
      <c r="H105" s="61"/>
      <c r="I105" s="27"/>
      <c r="J105" s="61" t="s">
        <v>105</v>
      </c>
      <c r="K105" s="61"/>
      <c r="L105" s="61"/>
      <c r="M105" s="61"/>
      <c r="N105" s="61"/>
      <c r="O105" s="61"/>
      <c r="P105" s="61"/>
      <c r="Q105" s="61"/>
      <c r="R105" s="61"/>
      <c r="S105" s="61"/>
      <c r="T105" s="61"/>
    </row>
    <row r="106" spans="2:20" ht="27" customHeight="1" x14ac:dyDescent="0.25">
      <c r="B106" s="47" t="s">
        <v>102</v>
      </c>
      <c r="C106" s="30"/>
      <c r="D106" s="29"/>
      <c r="E106" s="27"/>
      <c r="I106" s="27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</row>
    <row r="107" spans="2:20" ht="53.25" customHeight="1" x14ac:dyDescent="0.25">
      <c r="B107" s="30"/>
      <c r="C107" s="30"/>
      <c r="D107" s="29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</row>
    <row r="108" spans="2:20" ht="15.6" customHeight="1" x14ac:dyDescent="0.25">
      <c r="B108" s="31"/>
      <c r="C108" s="31"/>
      <c r="D108" s="31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</row>
    <row r="109" spans="2:20" ht="13.5" hidden="1" customHeight="1" x14ac:dyDescent="0.25">
      <c r="F109" s="32" t="s">
        <v>95</v>
      </c>
      <c r="G109" s="33"/>
      <c r="H109" s="32"/>
      <c r="I109" s="32"/>
      <c r="J109" s="33"/>
      <c r="K109" s="27"/>
      <c r="L109" s="27"/>
      <c r="M109" s="27"/>
      <c r="N109" s="27"/>
      <c r="O109" s="27"/>
      <c r="P109" s="27"/>
      <c r="Q109" s="27"/>
      <c r="R109" s="27"/>
      <c r="S109" s="27"/>
      <c r="T109" s="27"/>
    </row>
    <row r="110" spans="2:20" ht="12" hidden="1" customHeight="1" x14ac:dyDescent="0.25">
      <c r="B110" s="34"/>
      <c r="C110" s="34"/>
      <c r="D110" s="34"/>
      <c r="E110" s="33"/>
      <c r="F110" s="33"/>
      <c r="G110" s="32"/>
      <c r="H110" s="32"/>
      <c r="I110" s="32"/>
      <c r="J110" s="33"/>
      <c r="K110" s="27"/>
      <c r="L110" s="27"/>
      <c r="M110" s="27"/>
      <c r="N110" s="27"/>
      <c r="O110" s="27"/>
      <c r="P110" s="27"/>
      <c r="Q110" s="27"/>
      <c r="R110" s="27"/>
      <c r="S110" s="27"/>
      <c r="T110" s="27"/>
    </row>
    <row r="111" spans="2:20" ht="15.6" customHeight="1" x14ac:dyDescent="0.25">
      <c r="B111" s="34"/>
      <c r="C111" s="34"/>
      <c r="D111" s="34"/>
      <c r="E111" s="33"/>
      <c r="F111" s="33"/>
      <c r="G111" s="33"/>
      <c r="H111" s="32"/>
      <c r="I111" s="32"/>
      <c r="J111" s="33"/>
      <c r="K111" s="27"/>
      <c r="L111" s="27"/>
      <c r="M111" s="27"/>
      <c r="N111" s="27"/>
      <c r="O111" s="27"/>
      <c r="P111" s="27"/>
      <c r="Q111" s="27"/>
      <c r="R111" s="27"/>
      <c r="S111" s="27"/>
      <c r="T111" s="27"/>
    </row>
    <row r="112" spans="2:20" ht="15" customHeight="1" x14ac:dyDescent="0.25">
      <c r="B112" s="34"/>
      <c r="C112" s="34"/>
      <c r="D112" s="34"/>
      <c r="E112" s="33"/>
      <c r="F112" s="33"/>
      <c r="G112" s="32"/>
      <c r="H112" s="32"/>
      <c r="I112" s="32"/>
      <c r="J112" s="33"/>
      <c r="K112" s="27"/>
      <c r="L112" s="27"/>
      <c r="M112" s="27"/>
      <c r="N112" s="27"/>
      <c r="O112" s="27"/>
      <c r="P112" s="27"/>
      <c r="Q112" s="27"/>
      <c r="R112" s="27"/>
      <c r="S112" s="27"/>
      <c r="T112" s="27"/>
    </row>
    <row r="113" spans="2:20" ht="15" customHeight="1" x14ac:dyDescent="0.25">
      <c r="B113" s="34" t="s">
        <v>96</v>
      </c>
      <c r="C113" s="34"/>
      <c r="D113" s="34"/>
      <c r="E113" s="33"/>
      <c r="F113" s="33"/>
      <c r="G113" s="32"/>
      <c r="H113" s="32"/>
      <c r="I113" s="32"/>
      <c r="J113" s="33" t="s">
        <v>97</v>
      </c>
      <c r="K113" s="27"/>
      <c r="L113" s="27"/>
      <c r="M113" s="27"/>
      <c r="N113" s="27"/>
      <c r="O113" s="27"/>
      <c r="P113" s="27"/>
      <c r="Q113" s="27"/>
      <c r="R113" s="27"/>
      <c r="S113" s="27"/>
      <c r="T113" s="27"/>
    </row>
    <row r="114" spans="2:20" ht="15" customHeight="1" x14ac:dyDescent="0.25">
      <c r="B114" s="34"/>
      <c r="C114" s="34"/>
      <c r="D114" s="34"/>
      <c r="H114" s="32"/>
      <c r="I114" s="32"/>
    </row>
    <row r="115" spans="2:20" ht="15.6" customHeight="1" x14ac:dyDescent="0.25">
      <c r="B115" s="34"/>
      <c r="C115" s="34"/>
      <c r="D115" s="34"/>
      <c r="H115" s="32"/>
      <c r="I115" s="32"/>
    </row>
    <row r="116" spans="2:20" ht="15.6" customHeight="1" x14ac:dyDescent="0.25">
      <c r="B116" s="34"/>
      <c r="C116" s="34"/>
      <c r="D116" s="34"/>
      <c r="E116" s="35"/>
      <c r="F116" s="35"/>
      <c r="G116" s="35"/>
      <c r="H116" s="32"/>
      <c r="I116" s="32"/>
    </row>
    <row r="117" spans="2:20" ht="15.6" customHeight="1" x14ac:dyDescent="0.25">
      <c r="B117" s="34"/>
      <c r="C117" s="34"/>
      <c r="D117" s="34"/>
      <c r="E117" s="35"/>
      <c r="F117" s="35"/>
      <c r="G117" s="35"/>
      <c r="H117" s="32"/>
      <c r="I117" s="32"/>
      <c r="J117" s="36"/>
      <c r="K117" s="27"/>
      <c r="L117" s="27"/>
      <c r="M117" s="27"/>
      <c r="N117" s="27"/>
      <c r="O117" s="27"/>
      <c r="P117" s="27"/>
      <c r="Q117" s="27"/>
      <c r="R117" s="27"/>
      <c r="S117" s="27"/>
      <c r="T117" s="27"/>
    </row>
    <row r="118" spans="2:20" ht="15.6" customHeight="1" x14ac:dyDescent="0.25">
      <c r="B118" s="34"/>
      <c r="C118" s="34"/>
      <c r="D118" s="34"/>
      <c r="E118" s="35"/>
      <c r="F118" s="35"/>
      <c r="G118" s="35"/>
      <c r="H118" s="32"/>
      <c r="I118" s="32"/>
      <c r="J118" s="36"/>
      <c r="K118" s="27"/>
      <c r="L118" s="27"/>
      <c r="M118" s="27"/>
      <c r="N118" s="27"/>
      <c r="O118" s="27"/>
      <c r="P118" s="27"/>
      <c r="Q118" s="27"/>
      <c r="R118" s="27"/>
      <c r="S118" s="27"/>
      <c r="T118" s="27"/>
    </row>
    <row r="119" spans="2:20" ht="15.6" customHeight="1" x14ac:dyDescent="0.25">
      <c r="B119" s="34"/>
      <c r="C119" s="34"/>
      <c r="D119" s="34"/>
      <c r="E119" s="35"/>
      <c r="F119" s="35"/>
      <c r="G119" s="35"/>
      <c r="H119" s="32"/>
      <c r="I119" s="32"/>
      <c r="J119" s="36"/>
      <c r="K119" s="27"/>
      <c r="L119" s="27"/>
      <c r="M119" s="27"/>
      <c r="N119" s="27"/>
      <c r="O119" s="27"/>
      <c r="P119" s="27"/>
      <c r="Q119" s="27"/>
      <c r="R119" s="27"/>
      <c r="S119" s="27"/>
      <c r="T119" s="27"/>
    </row>
    <row r="120" spans="2:20" ht="15.6" customHeight="1" x14ac:dyDescent="0.25">
      <c r="B120" s="34"/>
      <c r="C120" s="34"/>
      <c r="D120" s="34"/>
      <c r="E120" s="35"/>
      <c r="F120" s="35"/>
      <c r="G120" s="35"/>
      <c r="H120" s="32"/>
      <c r="I120" s="32"/>
      <c r="J120" s="36"/>
      <c r="K120" s="27"/>
      <c r="L120" s="27"/>
      <c r="M120" s="27"/>
      <c r="N120" s="27"/>
      <c r="O120" s="27"/>
      <c r="P120" s="27"/>
      <c r="Q120" s="27"/>
      <c r="R120" s="27"/>
      <c r="S120" s="27"/>
      <c r="T120" s="27"/>
    </row>
    <row r="121" spans="2:20" ht="15.6" customHeight="1" x14ac:dyDescent="0.25">
      <c r="B121" s="34"/>
      <c r="C121" s="34"/>
      <c r="D121" s="34"/>
      <c r="E121" s="33"/>
      <c r="F121" s="33"/>
      <c r="G121" s="32"/>
      <c r="H121" s="32"/>
      <c r="I121" s="32"/>
      <c r="J121" s="32"/>
      <c r="K121" s="27"/>
      <c r="L121" s="27"/>
      <c r="M121" s="27"/>
      <c r="N121" s="27"/>
      <c r="O121" s="27"/>
      <c r="P121" s="27"/>
      <c r="Q121" s="27"/>
      <c r="R121" s="27"/>
      <c r="S121" s="27"/>
      <c r="T121" s="27"/>
    </row>
    <row r="122" spans="2:20" ht="15.6" customHeight="1" x14ac:dyDescent="0.25">
      <c r="B122" s="34"/>
      <c r="C122" s="34"/>
      <c r="D122" s="34"/>
      <c r="E122" s="33"/>
      <c r="F122" s="33"/>
      <c r="G122" s="32"/>
      <c r="H122" s="32"/>
      <c r="I122" s="32"/>
      <c r="J122" s="32"/>
      <c r="K122" s="27"/>
      <c r="L122" s="27"/>
      <c r="M122" s="27"/>
      <c r="N122" s="27"/>
      <c r="O122" s="27"/>
      <c r="P122" s="27"/>
      <c r="Q122" s="27"/>
      <c r="R122" s="27"/>
      <c r="S122" s="27"/>
      <c r="T122" s="27"/>
    </row>
    <row r="123" spans="2:20" ht="15.6" customHeight="1" x14ac:dyDescent="0.25">
      <c r="B123" s="34"/>
      <c r="C123" s="34"/>
      <c r="D123" s="34"/>
      <c r="E123" s="33"/>
      <c r="F123" s="33"/>
      <c r="G123" s="32"/>
      <c r="H123" s="32"/>
      <c r="I123" s="32"/>
      <c r="J123" s="32"/>
      <c r="K123" s="27"/>
      <c r="L123" s="27"/>
      <c r="M123" s="27"/>
      <c r="N123" s="27"/>
      <c r="O123" s="27"/>
      <c r="P123" s="27"/>
      <c r="Q123" s="27"/>
      <c r="R123" s="27"/>
      <c r="S123" s="27"/>
      <c r="T123" s="27"/>
    </row>
    <row r="124" spans="2:20" ht="15.6" customHeight="1" x14ac:dyDescent="0.25">
      <c r="B124" s="34"/>
      <c r="C124" s="34"/>
      <c r="D124" s="34"/>
      <c r="E124" s="33"/>
      <c r="F124" s="33"/>
      <c r="G124" s="32"/>
      <c r="I124" s="32"/>
      <c r="J124" s="33"/>
      <c r="K124" s="27"/>
      <c r="L124" s="27"/>
      <c r="M124" s="27"/>
      <c r="N124" s="27"/>
      <c r="O124" s="27"/>
      <c r="P124" s="27"/>
      <c r="Q124" s="27"/>
      <c r="R124" s="27"/>
      <c r="S124" s="27"/>
      <c r="T124" s="27"/>
    </row>
    <row r="125" spans="2:20" ht="15.6" customHeight="1" x14ac:dyDescent="0.25">
      <c r="B125" s="37"/>
      <c r="C125" s="37"/>
      <c r="D125" s="37"/>
      <c r="E125" s="38"/>
      <c r="F125" s="33"/>
      <c r="G125" s="32"/>
      <c r="H125" s="32"/>
      <c r="I125" s="33"/>
      <c r="J125" s="38"/>
      <c r="K125" s="27"/>
      <c r="L125" s="27"/>
      <c r="M125" s="27"/>
      <c r="N125" s="27"/>
      <c r="O125" s="27"/>
      <c r="P125" s="27"/>
      <c r="Q125" s="27"/>
      <c r="R125" s="27"/>
      <c r="S125" s="27"/>
      <c r="T125" s="27"/>
    </row>
    <row r="126" spans="2:20" ht="15.6" customHeight="1" x14ac:dyDescent="0.25">
      <c r="B126" s="34"/>
      <c r="C126" s="34"/>
      <c r="D126" s="34"/>
      <c r="E126" s="33"/>
      <c r="F126" s="33"/>
      <c r="G126" s="32"/>
      <c r="H126" s="32"/>
      <c r="I126" s="33"/>
      <c r="J126" s="33"/>
      <c r="K126" s="27"/>
      <c r="L126" s="27"/>
      <c r="M126" s="27"/>
      <c r="N126" s="27"/>
      <c r="O126" s="27"/>
      <c r="P126" s="27"/>
      <c r="Q126" s="27"/>
      <c r="R126" s="27"/>
      <c r="S126" s="27"/>
      <c r="T126" s="27"/>
    </row>
    <row r="127" spans="2:20" ht="15.6" customHeight="1" x14ac:dyDescent="0.25">
      <c r="B127" s="34"/>
      <c r="C127" s="34"/>
      <c r="D127" s="34"/>
      <c r="E127" s="33"/>
      <c r="F127" s="33"/>
      <c r="G127" s="32"/>
      <c r="H127" s="32"/>
      <c r="I127" s="33"/>
      <c r="J127" s="32"/>
      <c r="K127" s="27"/>
      <c r="L127" s="27"/>
      <c r="M127" s="27"/>
      <c r="N127" s="27"/>
      <c r="O127" s="27"/>
      <c r="P127" s="27"/>
      <c r="Q127" s="27"/>
      <c r="R127" s="27"/>
      <c r="S127" s="27"/>
      <c r="T127" s="27"/>
    </row>
    <row r="128" spans="2:20" ht="15.6" customHeight="1" x14ac:dyDescent="0.25">
      <c r="B128" s="37"/>
      <c r="C128" s="37"/>
      <c r="D128" s="37"/>
      <c r="H128" s="32"/>
      <c r="I128" s="33"/>
      <c r="J128" s="32"/>
      <c r="K128" s="27"/>
      <c r="L128" s="27"/>
      <c r="M128" s="27"/>
      <c r="N128" s="27"/>
      <c r="O128" s="27"/>
      <c r="P128" s="27"/>
      <c r="Q128" s="27"/>
      <c r="R128" s="27"/>
      <c r="S128" s="27"/>
      <c r="T128" s="27"/>
    </row>
    <row r="129" spans="2:20" ht="15.6" customHeight="1" x14ac:dyDescent="0.25">
      <c r="B129" s="39"/>
      <c r="C129" s="39"/>
      <c r="D129" s="39"/>
      <c r="H129" s="36"/>
      <c r="I129" s="32"/>
      <c r="J129" s="36"/>
      <c r="K129" s="27"/>
      <c r="L129" s="27"/>
      <c r="M129" s="27"/>
      <c r="N129" s="27"/>
      <c r="O129" s="27"/>
      <c r="P129" s="27"/>
      <c r="Q129" s="27"/>
      <c r="R129" s="27"/>
      <c r="S129" s="27"/>
      <c r="T129" s="27"/>
    </row>
    <row r="130" spans="2:20" ht="15.6" customHeight="1" x14ac:dyDescent="0.25">
      <c r="B130" s="34"/>
      <c r="C130" s="34"/>
      <c r="D130" s="34"/>
      <c r="E130" s="32"/>
      <c r="F130" s="32"/>
      <c r="G130" s="32"/>
      <c r="H130" s="32"/>
      <c r="I130" s="57"/>
      <c r="J130" s="57"/>
      <c r="K130" s="27"/>
      <c r="L130" s="27"/>
      <c r="M130" s="27"/>
      <c r="N130" s="27"/>
      <c r="O130" s="27"/>
      <c r="P130" s="27"/>
      <c r="Q130" s="27"/>
      <c r="R130" s="27"/>
      <c r="S130" s="27"/>
      <c r="T130" s="27"/>
    </row>
    <row r="131" spans="2:20" ht="15.6" customHeight="1" x14ac:dyDescent="0.25">
      <c r="B131" s="34"/>
      <c r="C131" s="34"/>
      <c r="D131" s="34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</row>
    <row r="132" spans="2:20" ht="15.6" customHeight="1" x14ac:dyDescent="0.25">
      <c r="B132" s="34"/>
      <c r="C132" s="34"/>
      <c r="D132" s="34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</row>
    <row r="133" spans="2:20" ht="15.6" customHeight="1" x14ac:dyDescent="0.25">
      <c r="B133" s="40"/>
      <c r="C133" s="40"/>
      <c r="D133" s="40"/>
      <c r="E133" s="27"/>
      <c r="F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</row>
    <row r="134" spans="2:20" ht="15.6" customHeight="1" x14ac:dyDescent="0.25">
      <c r="B134" s="40"/>
      <c r="C134" s="40"/>
      <c r="D134" s="40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</row>
    <row r="135" spans="2:20" ht="15.6" customHeight="1" x14ac:dyDescent="0.25">
      <c r="B135" s="40"/>
      <c r="C135" s="40"/>
      <c r="D135" s="40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</row>
    <row r="136" spans="2:20" ht="15.6" customHeight="1" x14ac:dyDescent="0.25">
      <c r="B136" s="40"/>
      <c r="C136" s="40"/>
      <c r="D136" s="40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</row>
    <row r="137" spans="2:20" ht="15.6" customHeight="1" x14ac:dyDescent="0.25">
      <c r="B137" s="40"/>
      <c r="C137" s="40"/>
      <c r="D137" s="40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</row>
    <row r="138" spans="2:20" ht="15.6" customHeight="1" x14ac:dyDescent="0.25">
      <c r="B138" s="40"/>
      <c r="C138" s="40"/>
      <c r="D138" s="40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</row>
    <row r="139" spans="2:20" ht="15.6" customHeight="1" x14ac:dyDescent="0.25">
      <c r="B139" s="40"/>
      <c r="C139" s="40"/>
      <c r="D139" s="40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</row>
    <row r="140" spans="2:20" ht="15.6" customHeight="1" x14ac:dyDescent="0.25">
      <c r="B140" s="40"/>
      <c r="C140" s="40"/>
      <c r="D140" s="40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</row>
    <row r="141" spans="2:20" ht="15.6" customHeight="1" x14ac:dyDescent="0.25">
      <c r="B141" s="40"/>
      <c r="C141" s="40"/>
      <c r="D141" s="40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</row>
    <row r="142" spans="2:20" ht="15.6" customHeight="1" x14ac:dyDescent="0.25">
      <c r="B142" s="40"/>
      <c r="C142" s="40"/>
      <c r="D142" s="40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</row>
    <row r="143" spans="2:20" ht="15.6" customHeight="1" x14ac:dyDescent="0.25">
      <c r="B143" s="40"/>
      <c r="C143" s="40"/>
      <c r="D143" s="40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</row>
    <row r="144" spans="2:20" ht="15.6" customHeight="1" x14ac:dyDescent="0.25">
      <c r="B144" s="40"/>
      <c r="C144" s="40"/>
      <c r="D144" s="40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</row>
    <row r="145" spans="2:20" ht="15.6" customHeight="1" x14ac:dyDescent="0.25">
      <c r="B145" s="40"/>
      <c r="C145" s="40"/>
      <c r="D145" s="40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</row>
    <row r="146" spans="2:20" ht="15.6" customHeight="1" x14ac:dyDescent="0.25">
      <c r="B146" s="40"/>
      <c r="C146" s="40"/>
      <c r="D146" s="40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</row>
    <row r="147" spans="2:20" ht="15.6" customHeight="1" x14ac:dyDescent="0.25">
      <c r="B147" s="40"/>
      <c r="C147" s="40"/>
      <c r="D147" s="40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</row>
    <row r="148" spans="2:20" ht="15.6" customHeight="1" x14ac:dyDescent="0.25">
      <c r="B148" s="40"/>
      <c r="C148" s="40"/>
      <c r="D148" s="40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</row>
    <row r="149" spans="2:20" ht="15.6" customHeight="1" x14ac:dyDescent="0.25">
      <c r="B149" s="40"/>
      <c r="C149" s="40"/>
      <c r="D149" s="40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</row>
    <row r="150" spans="2:20" ht="15.6" customHeight="1" x14ac:dyDescent="0.25">
      <c r="B150" s="40"/>
      <c r="C150" s="40"/>
      <c r="D150" s="40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</row>
    <row r="151" spans="2:20" ht="15.6" customHeight="1" x14ac:dyDescent="0.25">
      <c r="B151" s="40"/>
      <c r="C151" s="40"/>
      <c r="D151" s="40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</row>
    <row r="152" spans="2:20" ht="15.6" customHeight="1" x14ac:dyDescent="0.25">
      <c r="B152" s="40"/>
      <c r="C152" s="40"/>
      <c r="D152" s="40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</row>
    <row r="153" spans="2:20" ht="15.6" customHeight="1" x14ac:dyDescent="0.25">
      <c r="B153" s="40"/>
      <c r="C153" s="40"/>
      <c r="D153" s="40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</row>
    <row r="154" spans="2:20" ht="15.6" customHeight="1" x14ac:dyDescent="0.25">
      <c r="B154" s="40"/>
      <c r="C154" s="40"/>
      <c r="D154" s="40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</row>
    <row r="155" spans="2:20" ht="15.6" customHeight="1" x14ac:dyDescent="0.25">
      <c r="B155" s="40"/>
      <c r="C155" s="40"/>
      <c r="D155" s="40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</row>
    <row r="156" spans="2:20" ht="15.6" customHeight="1" x14ac:dyDescent="0.25">
      <c r="B156" s="40"/>
      <c r="C156" s="40"/>
      <c r="D156" s="40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</row>
    <row r="157" spans="2:20" ht="15.6" customHeight="1" x14ac:dyDescent="0.25">
      <c r="B157" s="40"/>
      <c r="C157" s="40"/>
      <c r="D157" s="40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</row>
    <row r="158" spans="2:20" ht="15.6" customHeight="1" x14ac:dyDescent="0.25">
      <c r="B158" s="40"/>
      <c r="C158" s="40"/>
      <c r="D158" s="40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</row>
    <row r="159" spans="2:20" ht="15.6" customHeight="1" x14ac:dyDescent="0.25">
      <c r="B159" s="40"/>
      <c r="C159" s="40"/>
      <c r="D159" s="40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</row>
    <row r="160" spans="2:20" ht="15.6" customHeight="1" x14ac:dyDescent="0.25">
      <c r="B160" s="40"/>
      <c r="C160" s="40"/>
      <c r="D160" s="40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</row>
    <row r="161" spans="2:20" ht="15.6" customHeight="1" x14ac:dyDescent="0.25">
      <c r="B161" s="40"/>
      <c r="C161" s="40"/>
      <c r="D161" s="40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</row>
    <row r="162" spans="2:20" ht="15.6" customHeight="1" x14ac:dyDescent="0.25">
      <c r="B162" s="40"/>
      <c r="C162" s="40"/>
      <c r="D162" s="40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</row>
    <row r="163" spans="2:20" ht="15.6" customHeight="1" x14ac:dyDescent="0.25">
      <c r="B163" s="40"/>
      <c r="C163" s="40"/>
      <c r="D163" s="40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</row>
    <row r="164" spans="2:20" ht="15.6" customHeight="1" x14ac:dyDescent="0.25">
      <c r="B164" s="40"/>
      <c r="C164" s="40"/>
      <c r="D164" s="40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</row>
    <row r="165" spans="2:20" ht="15.6" customHeight="1" x14ac:dyDescent="0.25">
      <c r="B165" s="40"/>
      <c r="C165" s="40"/>
      <c r="D165" s="40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</row>
    <row r="166" spans="2:20" ht="15.6" customHeight="1" x14ac:dyDescent="0.25">
      <c r="B166" s="40"/>
      <c r="C166" s="40"/>
      <c r="D166" s="40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</row>
    <row r="167" spans="2:20" ht="15.6" customHeight="1" x14ac:dyDescent="0.25">
      <c r="B167" s="40"/>
      <c r="C167" s="40"/>
      <c r="D167" s="40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</row>
    <row r="168" spans="2:20" ht="15.6" customHeight="1" x14ac:dyDescent="0.25">
      <c r="B168" s="40"/>
      <c r="C168" s="40"/>
      <c r="D168" s="40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</row>
    <row r="169" spans="2:20" ht="15.6" customHeight="1" x14ac:dyDescent="0.25">
      <c r="B169" s="40"/>
      <c r="C169" s="40"/>
      <c r="D169" s="40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</row>
    <row r="170" spans="2:20" ht="15.6" customHeight="1" x14ac:dyDescent="0.25">
      <c r="B170" s="40"/>
      <c r="C170" s="40"/>
      <c r="D170" s="40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</row>
    <row r="171" spans="2:20" ht="15.6" customHeight="1" x14ac:dyDescent="0.25">
      <c r="B171" s="40"/>
      <c r="C171" s="40"/>
      <c r="D171" s="40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</row>
    <row r="172" spans="2:20" ht="15.6" customHeight="1" x14ac:dyDescent="0.25">
      <c r="B172" s="40"/>
      <c r="C172" s="40"/>
      <c r="D172" s="40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</row>
    <row r="173" spans="2:20" ht="15.6" customHeight="1" x14ac:dyDescent="0.25">
      <c r="B173" s="40"/>
      <c r="C173" s="40"/>
      <c r="D173" s="40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</row>
    <row r="174" spans="2:20" ht="15.6" customHeight="1" x14ac:dyDescent="0.25">
      <c r="B174" s="40"/>
      <c r="C174" s="40"/>
      <c r="D174" s="40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</row>
    <row r="175" spans="2:20" ht="15.6" customHeight="1" x14ac:dyDescent="0.25">
      <c r="B175" s="40"/>
      <c r="C175" s="40"/>
      <c r="D175" s="40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</row>
    <row r="176" spans="2:20" ht="15.6" customHeight="1" x14ac:dyDescent="0.25">
      <c r="B176" s="40"/>
      <c r="C176" s="40"/>
      <c r="D176" s="40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</row>
    <row r="177" spans="2:20" ht="15.6" customHeight="1" x14ac:dyDescent="0.25">
      <c r="B177" s="40"/>
      <c r="C177" s="40"/>
      <c r="D177" s="40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</row>
    <row r="178" spans="2:20" ht="15.6" customHeight="1" x14ac:dyDescent="0.25">
      <c r="B178" s="40"/>
      <c r="C178" s="40"/>
      <c r="D178" s="40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</row>
    <row r="179" spans="2:20" ht="15.6" customHeight="1" x14ac:dyDescent="0.25">
      <c r="B179" s="40"/>
      <c r="C179" s="40"/>
      <c r="D179" s="40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</row>
    <row r="180" spans="2:20" ht="15.6" customHeight="1" x14ac:dyDescent="0.25">
      <c r="B180" s="40"/>
      <c r="C180" s="40"/>
      <c r="D180" s="40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</row>
    <row r="181" spans="2:20" ht="15.6" customHeight="1" x14ac:dyDescent="0.25">
      <c r="B181" s="40"/>
      <c r="C181" s="40"/>
      <c r="D181" s="40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</row>
    <row r="182" spans="2:20" ht="15.6" customHeight="1" x14ac:dyDescent="0.25">
      <c r="B182" s="40"/>
      <c r="C182" s="40"/>
      <c r="D182" s="40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</row>
    <row r="183" spans="2:20" ht="15.6" customHeight="1" x14ac:dyDescent="0.25">
      <c r="B183" s="40"/>
      <c r="C183" s="40"/>
      <c r="D183" s="40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</row>
    <row r="184" spans="2:20" ht="15.6" customHeight="1" x14ac:dyDescent="0.25">
      <c r="B184" s="40"/>
      <c r="C184" s="40"/>
      <c r="D184" s="40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</row>
    <row r="185" spans="2:20" ht="15.6" customHeight="1" x14ac:dyDescent="0.25">
      <c r="B185" s="40"/>
      <c r="C185" s="40"/>
      <c r="D185" s="40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</row>
    <row r="186" spans="2:20" ht="15.6" customHeight="1" x14ac:dyDescent="0.25">
      <c r="B186" s="40"/>
      <c r="C186" s="40"/>
      <c r="D186" s="40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</row>
    <row r="187" spans="2:20" ht="15.6" customHeight="1" x14ac:dyDescent="0.25">
      <c r="B187" s="40"/>
      <c r="C187" s="40"/>
      <c r="D187" s="40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</row>
    <row r="188" spans="2:20" ht="15.6" customHeight="1" x14ac:dyDescent="0.25">
      <c r="B188" s="40"/>
      <c r="C188" s="40"/>
      <c r="D188" s="40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</row>
    <row r="189" spans="2:20" ht="15.6" customHeight="1" x14ac:dyDescent="0.25">
      <c r="B189" s="40"/>
      <c r="C189" s="40"/>
      <c r="D189" s="40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</row>
    <row r="190" spans="2:20" ht="15.6" customHeight="1" x14ac:dyDescent="0.25">
      <c r="B190" s="40"/>
      <c r="C190" s="40"/>
      <c r="D190" s="40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</row>
    <row r="191" spans="2:20" ht="15.6" customHeight="1" x14ac:dyDescent="0.25">
      <c r="B191" s="40"/>
      <c r="C191" s="40"/>
      <c r="D191" s="40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</row>
    <row r="192" spans="2:20" ht="15.6" customHeight="1" x14ac:dyDescent="0.25">
      <c r="B192" s="40"/>
      <c r="C192" s="40"/>
      <c r="D192" s="40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</row>
    <row r="193" spans="2:20" ht="15.6" customHeight="1" x14ac:dyDescent="0.25">
      <c r="B193" s="40"/>
      <c r="C193" s="40"/>
      <c r="D193" s="40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</row>
    <row r="194" spans="2:20" ht="15.6" customHeight="1" x14ac:dyDescent="0.25">
      <c r="B194" s="40"/>
      <c r="C194" s="40"/>
      <c r="D194" s="40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</row>
    <row r="195" spans="2:20" ht="15.6" customHeight="1" x14ac:dyDescent="0.25">
      <c r="B195" s="40"/>
      <c r="C195" s="40"/>
      <c r="D195" s="40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</row>
    <row r="196" spans="2:20" ht="15.6" customHeight="1" x14ac:dyDescent="0.25">
      <c r="B196" s="40"/>
      <c r="C196" s="40"/>
      <c r="D196" s="40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</row>
    <row r="197" spans="2:20" ht="15.6" customHeight="1" x14ac:dyDescent="0.25">
      <c r="B197" s="40"/>
      <c r="C197" s="40"/>
      <c r="D197" s="40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</row>
    <row r="198" spans="2:20" ht="15.6" customHeight="1" x14ac:dyDescent="0.25">
      <c r="B198" s="40"/>
      <c r="C198" s="40"/>
      <c r="D198" s="40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</row>
    <row r="199" spans="2:20" ht="15.6" customHeight="1" x14ac:dyDescent="0.25">
      <c r="B199" s="40"/>
      <c r="C199" s="40"/>
      <c r="D199" s="40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</row>
    <row r="200" spans="2:20" ht="15.6" customHeight="1" x14ac:dyDescent="0.25">
      <c r="B200" s="40"/>
      <c r="C200" s="40"/>
      <c r="D200" s="40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</row>
    <row r="201" spans="2:20" ht="15.6" customHeight="1" x14ac:dyDescent="0.25"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</row>
    <row r="202" spans="2:20" ht="15.6" customHeight="1" x14ac:dyDescent="0.25"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</row>
    <row r="203" spans="2:20" ht="15.6" customHeight="1" x14ac:dyDescent="0.25"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</row>
    <row r="204" spans="2:20" ht="15.6" customHeight="1" x14ac:dyDescent="0.25"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</row>
    <row r="205" spans="2:20" ht="15.6" customHeight="1" x14ac:dyDescent="0.25"/>
    <row r="206" spans="2:20" ht="15.6" customHeight="1" x14ac:dyDescent="0.25"/>
    <row r="207" spans="2:20" ht="15.6" customHeight="1" x14ac:dyDescent="0.25"/>
    <row r="208" spans="2:20" ht="15.6" customHeight="1" x14ac:dyDescent="0.25"/>
    <row r="209" ht="15.6" customHeight="1" x14ac:dyDescent="0.25"/>
    <row r="210" ht="15.6" customHeight="1" x14ac:dyDescent="0.25"/>
    <row r="211" ht="15.6" customHeight="1" x14ac:dyDescent="0.25"/>
    <row r="212" ht="15.6" customHeight="1" x14ac:dyDescent="0.25"/>
    <row r="213" ht="15.6" customHeight="1" x14ac:dyDescent="0.25"/>
    <row r="214" ht="15.6" customHeight="1" x14ac:dyDescent="0.25"/>
    <row r="215" ht="15.6" customHeight="1" x14ac:dyDescent="0.25"/>
    <row r="216" ht="15.6" customHeight="1" x14ac:dyDescent="0.25"/>
    <row r="217" ht="15.6" customHeight="1" x14ac:dyDescent="0.25"/>
    <row r="218" ht="15.6" customHeight="1" x14ac:dyDescent="0.25"/>
    <row r="219" ht="15.6" customHeight="1" x14ac:dyDescent="0.25"/>
    <row r="220" ht="15.6" customHeight="1" x14ac:dyDescent="0.25"/>
    <row r="221" ht="15.6" customHeight="1" x14ac:dyDescent="0.25"/>
    <row r="222" ht="15.6" customHeight="1" x14ac:dyDescent="0.25"/>
    <row r="223" ht="15.6" customHeight="1" x14ac:dyDescent="0.25"/>
    <row r="224" ht="15.6" customHeight="1" x14ac:dyDescent="0.25"/>
    <row r="225" ht="15.6" customHeight="1" x14ac:dyDescent="0.25"/>
    <row r="226" ht="15.6" customHeight="1" x14ac:dyDescent="0.25"/>
    <row r="227" ht="15.6" customHeight="1" x14ac:dyDescent="0.25"/>
    <row r="228" ht="15.6" customHeight="1" x14ac:dyDescent="0.25"/>
    <row r="229" ht="15.6" customHeight="1" x14ac:dyDescent="0.25"/>
    <row r="230" ht="15.6" customHeight="1" x14ac:dyDescent="0.25"/>
    <row r="231" ht="15.6" customHeight="1" x14ac:dyDescent="0.25"/>
    <row r="232" ht="15.6" customHeight="1" x14ac:dyDescent="0.25"/>
    <row r="233" ht="15.6" customHeight="1" x14ac:dyDescent="0.25"/>
    <row r="234" ht="15.6" customHeight="1" x14ac:dyDescent="0.25"/>
    <row r="235" ht="15.6" customHeight="1" x14ac:dyDescent="0.25"/>
    <row r="236" ht="15.6" customHeight="1" x14ac:dyDescent="0.25"/>
    <row r="237" ht="15.6" customHeight="1" x14ac:dyDescent="0.25"/>
    <row r="238" ht="15.6" customHeight="1" x14ac:dyDescent="0.25"/>
    <row r="239" ht="15.6" customHeight="1" x14ac:dyDescent="0.25"/>
    <row r="240" ht="15.6" customHeight="1" x14ac:dyDescent="0.25"/>
    <row r="241" ht="15.6" customHeight="1" x14ac:dyDescent="0.25"/>
    <row r="242" ht="15.6" customHeight="1" x14ac:dyDescent="0.25"/>
    <row r="243" ht="15.6" customHeight="1" x14ac:dyDescent="0.25"/>
    <row r="244" ht="15.6" customHeight="1" x14ac:dyDescent="0.25"/>
    <row r="245" ht="15.6" customHeight="1" x14ac:dyDescent="0.25"/>
    <row r="246" ht="15.6" customHeight="1" x14ac:dyDescent="0.25"/>
    <row r="247" ht="15.6" customHeight="1" x14ac:dyDescent="0.25"/>
    <row r="248" ht="15.6" customHeight="1" x14ac:dyDescent="0.25"/>
    <row r="249" ht="15.6" customHeight="1" x14ac:dyDescent="0.25"/>
    <row r="250" ht="15.6" customHeight="1" x14ac:dyDescent="0.25"/>
    <row r="251" ht="15.6" customHeight="1" x14ac:dyDescent="0.25"/>
    <row r="252" ht="15.6" customHeight="1" x14ac:dyDescent="0.25"/>
    <row r="253" ht="15.6" customHeight="1" x14ac:dyDescent="0.25"/>
    <row r="254" ht="15.6" customHeight="1" x14ac:dyDescent="0.25"/>
    <row r="255" ht="15.6" customHeight="1" x14ac:dyDescent="0.25"/>
    <row r="256" ht="15.6" customHeight="1" x14ac:dyDescent="0.25"/>
    <row r="257" ht="15.6" customHeight="1" x14ac:dyDescent="0.25"/>
    <row r="258" ht="15.6" customHeight="1" x14ac:dyDescent="0.25"/>
    <row r="259" ht="15.6" customHeight="1" x14ac:dyDescent="0.25"/>
    <row r="260" ht="15.6" customHeight="1" x14ac:dyDescent="0.25"/>
    <row r="261" ht="15.6" customHeight="1" x14ac:dyDescent="0.25"/>
    <row r="262" ht="15.6" customHeight="1" x14ac:dyDescent="0.25"/>
    <row r="263" ht="15.6" customHeight="1" x14ac:dyDescent="0.25"/>
    <row r="264" ht="15.6" customHeight="1" x14ac:dyDescent="0.25"/>
    <row r="265" ht="15.6" customHeight="1" x14ac:dyDescent="0.25"/>
    <row r="266" ht="15.6" customHeight="1" x14ac:dyDescent="0.25"/>
    <row r="267" ht="15.6" customHeight="1" x14ac:dyDescent="0.25"/>
    <row r="268" ht="15.6" customHeight="1" x14ac:dyDescent="0.25"/>
    <row r="269" ht="15.6" customHeight="1" x14ac:dyDescent="0.25"/>
    <row r="270" ht="15.6" customHeight="1" x14ac:dyDescent="0.25"/>
    <row r="271" ht="15.6" customHeight="1" x14ac:dyDescent="0.25"/>
    <row r="272" ht="15.6" customHeight="1" x14ac:dyDescent="0.25"/>
    <row r="273" ht="15.6" customHeight="1" x14ac:dyDescent="0.25"/>
    <row r="274" ht="15.6" customHeight="1" x14ac:dyDescent="0.25"/>
    <row r="275" ht="15.6" customHeight="1" x14ac:dyDescent="0.25"/>
    <row r="276" ht="15.6" customHeight="1" x14ac:dyDescent="0.25"/>
    <row r="277" ht="15.6" customHeight="1" x14ac:dyDescent="0.25"/>
    <row r="278" ht="15.6" customHeight="1" x14ac:dyDescent="0.25"/>
    <row r="279" ht="15.6" customHeight="1" x14ac:dyDescent="0.25"/>
    <row r="280" ht="15.6" customHeight="1" x14ac:dyDescent="0.25"/>
    <row r="281" ht="15.6" customHeight="1" x14ac:dyDescent="0.25"/>
    <row r="282" ht="15.6" customHeight="1" x14ac:dyDescent="0.25"/>
    <row r="283" ht="15.6" customHeight="1" x14ac:dyDescent="0.25"/>
  </sheetData>
  <mergeCells count="19">
    <mergeCell ref="B103:C103"/>
    <mergeCell ref="A7:T7"/>
    <mergeCell ref="B9:B10"/>
    <mergeCell ref="C9:C10"/>
    <mergeCell ref="D9:D10"/>
    <mergeCell ref="E9:P9"/>
    <mergeCell ref="A2:T2"/>
    <mergeCell ref="A3:T3"/>
    <mergeCell ref="A4:T4"/>
    <mergeCell ref="A5:T5"/>
    <mergeCell ref="A6:T6"/>
    <mergeCell ref="I130:J130"/>
    <mergeCell ref="B105:C105"/>
    <mergeCell ref="F104:H104"/>
    <mergeCell ref="J104:T104"/>
    <mergeCell ref="F105:H105"/>
    <mergeCell ref="J105:T105"/>
    <mergeCell ref="J106:T106"/>
    <mergeCell ref="B104:C104"/>
  </mergeCells>
  <pageMargins left="0.19685039370078741" right="0.19685039370078741" top="0.19685039370078741" bottom="0.19685039370078741" header="0.19685039370078741" footer="0.19685039370078741"/>
  <pageSetup scale="33" orientation="landscape" horizontalDpi="4294967293" verticalDpi="300" r:id="rId1"/>
  <rowBreaks count="1" manualBreakCount="1">
    <brk id="10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00D4B-4754-4E2B-9A61-DE14FD6521E4}">
  <dimension ref="I26:K31"/>
  <sheetViews>
    <sheetView workbookViewId="0">
      <selection activeCell="K27" sqref="K27"/>
    </sheetView>
  </sheetViews>
  <sheetFormatPr baseColWidth="10" defaultRowHeight="15" x14ac:dyDescent="0.25"/>
  <cols>
    <col min="9" max="9" width="14.7109375" bestFit="1" customWidth="1"/>
    <col min="11" max="11" width="13.140625" bestFit="1" customWidth="1"/>
  </cols>
  <sheetData>
    <row r="26" spans="9:11" x14ac:dyDescent="0.25">
      <c r="I26" s="54">
        <v>15539000</v>
      </c>
    </row>
    <row r="27" spans="9:11" x14ac:dyDescent="0.25">
      <c r="I27" s="54">
        <v>14099000</v>
      </c>
    </row>
    <row r="28" spans="9:11" x14ac:dyDescent="0.25">
      <c r="I28" s="54">
        <v>15539000</v>
      </c>
    </row>
    <row r="29" spans="9:11" x14ac:dyDescent="0.25">
      <c r="I29" s="28"/>
      <c r="K29" s="55">
        <f>15539000-14099000</f>
        <v>1440000</v>
      </c>
    </row>
    <row r="31" spans="9:11" x14ac:dyDescent="0.25">
      <c r="K31" s="56">
        <f>1440000-K29</f>
        <v>0</v>
      </c>
    </row>
  </sheetData>
  <pageMargins left="0.7" right="0.7" top="0.75" bottom="0.75" header="0.3" footer="0.3"/>
  <pageSetup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B3AEC2148B3A4B8142A4FC0C4CB255" ma:contentTypeVersion="4" ma:contentTypeDescription="Create a new document." ma:contentTypeScope="" ma:versionID="a14daa538543aed9e15c28ce23de5af5">
  <xsd:schema xmlns:xsd="http://www.w3.org/2001/XMLSchema" xmlns:xs="http://www.w3.org/2001/XMLSchema" xmlns:p="http://schemas.microsoft.com/office/2006/metadata/properties" xmlns:ns3="256bfe19-221d-4a3f-b948-631bb69e1413" targetNamespace="http://schemas.microsoft.com/office/2006/metadata/properties" ma:root="true" ma:fieldsID="7374e21aa89dba406a30c2047361dec6" ns3:_="">
    <xsd:import namespace="256bfe19-221d-4a3f-b948-631bb69e141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6bfe19-221d-4a3f-b948-631bb69e14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56bfe19-221d-4a3f-b948-631bb69e141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2EF45E-D7D7-4863-9FEC-75972E4000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6bfe19-221d-4a3f-b948-631bb69e14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C578CF-C8FA-44B2-853F-51224772901D}">
  <ds:schemaRefs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terms/"/>
    <ds:schemaRef ds:uri="http://www.w3.org/XML/1998/namespace"/>
    <ds:schemaRef ds:uri="256bfe19-221d-4a3f-b948-631bb69e1413"/>
    <ds:schemaRef ds:uri="http://schemas.microsoft.com/office/2006/documentManagement/type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20A0DB4-E272-4878-A4DD-C0FFA889F3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Sheet2</vt:lpstr>
      <vt:lpstr>Hoja1</vt:lpstr>
      <vt:lpstr>Sheet2!Área_de_impresión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Daneiro Perez Diaz</dc:creator>
  <cp:lastModifiedBy>Daneiro Perez Diaz</cp:lastModifiedBy>
  <cp:lastPrinted>2026-02-03T14:46:48Z</cp:lastPrinted>
  <dcterms:created xsi:type="dcterms:W3CDTF">2021-11-08T14:46:14Z</dcterms:created>
  <dcterms:modified xsi:type="dcterms:W3CDTF">2026-02-04T15:36:10Z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0x010100C5B3AEC2148B3A4B8142A4FC0C4CB255</vt:lpwstr>
  </property>
</Properties>
</file>