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DIGEIG 2024\"/>
    </mc:Choice>
  </mc:AlternateContent>
  <xr:revisionPtr revIDLastSave="0" documentId="13_ncr:1_{08ACE93A-6B17-4AA6-B4B9-E8DF4C6457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9" i="1"/>
  <c r="S12" i="1"/>
  <c r="D19" i="1"/>
  <c r="T50" i="1"/>
  <c r="S99" i="1"/>
  <c r="S96" i="1"/>
  <c r="S92" i="1"/>
  <c r="S88" i="1"/>
  <c r="S80" i="1"/>
  <c r="S76" i="1"/>
  <c r="S70" i="1"/>
  <c r="S59" i="1"/>
  <c r="S41" i="1"/>
  <c r="S30" i="1"/>
  <c r="S19" i="1"/>
  <c r="S85" i="1" l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T41" i="1" s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T59" i="1" s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P12" i="1"/>
  <c r="O12" i="1"/>
  <c r="N12" i="1"/>
  <c r="M12" i="1"/>
  <c r="L12" i="1"/>
  <c r="K12" i="1"/>
  <c r="J12" i="1"/>
  <c r="I12" i="1"/>
  <c r="G12" i="1"/>
  <c r="F12" i="1"/>
  <c r="E12" i="1"/>
  <c r="D12" i="1"/>
  <c r="T12" i="1" l="1"/>
  <c r="T30" i="1"/>
  <c r="T19" i="1"/>
  <c r="P85" i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85" i="1" l="1"/>
  <c r="T101" i="1" s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<sst xmlns="http://schemas.openxmlformats.org/spreadsheetml/2006/main" count="116" uniqueCount="114">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</sst>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748394</xdr:colOff>
      <xdr:row>102</xdr:row>
      <xdr:rowOff>54429</xdr:rowOff>
    </xdr:from>
    <xdr:to>
      <xdr:col>7</xdr:col>
      <xdr:colOff>312965</xdr:colOff>
      <xdr:row>103</xdr:row>
      <xdr:rowOff>338966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6C452A-F592-465A-A696-978BDE999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6894" y="20247429"/>
          <a:ext cx="2408464" cy="788001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100</xdr:row>
      <xdr:rowOff>95250</xdr:rowOff>
    </xdr:from>
    <xdr:to>
      <xdr:col>13</xdr:col>
      <xdr:colOff>129292</xdr:colOff>
      <xdr:row>105</xdr:row>
      <xdr:rowOff>44822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ABFC5C-8B02-1A67-DAF7-61E1E6FC1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48214" y="19880036"/>
          <a:ext cx="2170364" cy="2194750"/>
        </a:xfrm>
        <a:prstGeom prst="rect">
          <a:avLst/>
        </a:prstGeom>
      </xdr:spPr>
    </xdr:pic>
    <xdr:clientData/>
  </xdr:twoCellAnchor>
  <xdr:twoCellAnchor editAs="oneCell">
    <xdr:from>
      <xdr:col>14</xdr:col>
      <xdr:colOff>925285</xdr:colOff>
      <xdr:row>101</xdr:row>
      <xdr:rowOff>68036</xdr:rowOff>
    </xdr:from>
    <xdr:to>
      <xdr:col>17</xdr:col>
      <xdr:colOff>152518</xdr:colOff>
      <xdr:row>103</xdr:row>
      <xdr:rowOff>445206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7E6AAA-5BE8-FAF3-4EDE-C46E8061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866428" y="20111357"/>
          <a:ext cx="2615411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A88" zoomScale="70" zoomScaleNormal="70" zoomScalePageLayoutView="80" workbookViewId="0">
      <selection activeCell="A6" sqref="A6:T6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108</v>
      </c>
      <c r="Q10" s="42" t="s">
        <v>109</v>
      </c>
      <c r="R10" s="42" t="s">
        <v>110</v>
      </c>
      <c r="S10" s="42" t="s">
        <v>111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>SUM(C13:C17)</f>
        <v>529993623</v>
      </c>
      <c r="D12" s="11">
        <f t="shared" ref="D12:J12" si="0">SUM(D13:D17)</f>
        <v>529993623</v>
      </c>
      <c r="E12" s="11">
        <f t="shared" si="0"/>
        <v>30992829.609999999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>SUM(R13:R17)</f>
        <v>0</v>
      </c>
      <c r="S12" s="12">
        <f>SUM(S13:S17)</f>
        <v>0</v>
      </c>
      <c r="T12" s="13">
        <f>SUM(E12:S12)</f>
        <v>30992829.609999999</v>
      </c>
    </row>
    <row r="13" spans="1:20" ht="15.6" customHeight="1" x14ac:dyDescent="0.3">
      <c r="B13" s="14" t="s">
        <v>19</v>
      </c>
      <c r="C13" s="15">
        <v>333561192</v>
      </c>
      <c r="D13" s="15">
        <v>333561192</v>
      </c>
      <c r="E13" s="15">
        <v>24855150</v>
      </c>
      <c r="F13" s="16"/>
      <c r="G13" s="16"/>
      <c r="H13" s="16"/>
      <c r="I13" s="16"/>
      <c r="J13" s="16">
        <v>0</v>
      </c>
      <c r="K13" s="17">
        <v>0</v>
      </c>
      <c r="L13" s="16">
        <v>0</v>
      </c>
      <c r="M13" s="16"/>
      <c r="N13" s="16"/>
      <c r="O13" s="16"/>
      <c r="P13" s="16"/>
      <c r="Q13" s="16"/>
      <c r="R13" s="16"/>
      <c r="S13" s="16"/>
      <c r="T13" s="17"/>
    </row>
    <row r="14" spans="1:20" ht="15.6" customHeight="1" x14ac:dyDescent="0.3">
      <c r="B14" s="14" t="s">
        <v>20</v>
      </c>
      <c r="C14" s="15">
        <v>151045127</v>
      </c>
      <c r="D14" s="15">
        <v>151045127</v>
      </c>
      <c r="E14" s="15">
        <v>2362000</v>
      </c>
      <c r="F14" s="16"/>
      <c r="G14" s="16"/>
      <c r="H14" s="16"/>
      <c r="I14" s="16"/>
      <c r="J14" s="16">
        <v>0</v>
      </c>
      <c r="K14" s="17">
        <v>0</v>
      </c>
      <c r="L14" s="16">
        <v>0</v>
      </c>
      <c r="M14" s="16"/>
      <c r="N14" s="16"/>
      <c r="O14" s="16"/>
      <c r="P14" s="16"/>
      <c r="Q14" s="16"/>
      <c r="R14" s="16"/>
      <c r="S14" s="16"/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/>
      <c r="N15" s="16"/>
      <c r="O15" s="16"/>
      <c r="P15" s="16"/>
      <c r="Q15" s="16"/>
      <c r="R15" s="16"/>
      <c r="S15" s="16"/>
      <c r="T15" s="17"/>
    </row>
    <row r="16" spans="1:20" ht="20.25" customHeight="1" x14ac:dyDescent="0.3">
      <c r="B16" s="14" t="s">
        <v>22</v>
      </c>
      <c r="C16" s="15">
        <v>0</v>
      </c>
      <c r="D16" s="15">
        <v>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/>
      <c r="N16" s="16"/>
      <c r="O16" s="16"/>
      <c r="P16" s="16"/>
      <c r="Q16" s="16"/>
      <c r="R16" s="16"/>
      <c r="S16" s="16"/>
      <c r="T16" s="17"/>
    </row>
    <row r="17" spans="2:22" ht="15" customHeight="1" x14ac:dyDescent="0.3">
      <c r="B17" s="14" t="s">
        <v>23</v>
      </c>
      <c r="C17" s="15">
        <v>45387304</v>
      </c>
      <c r="D17" s="15">
        <v>45387304</v>
      </c>
      <c r="E17" s="28">
        <v>3775679.61</v>
      </c>
      <c r="F17" s="16"/>
      <c r="G17" s="16"/>
      <c r="H17" s="16"/>
      <c r="I17" s="16"/>
      <c r="J17" s="16">
        <v>0</v>
      </c>
      <c r="K17" s="17">
        <v>0</v>
      </c>
      <c r="L17" s="16">
        <v>0</v>
      </c>
      <c r="M17" s="16"/>
      <c r="N17" s="16"/>
      <c r="O17" s="16"/>
      <c r="P17" s="16"/>
      <c r="Q17" s="16"/>
      <c r="R17" s="16"/>
      <c r="S17" s="16"/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>SUM(C20:C28)</f>
        <v>73912397</v>
      </c>
      <c r="D19" s="11">
        <f>SUM(D20:D28)</f>
        <v>74272397</v>
      </c>
      <c r="E19" s="11">
        <f t="shared" ref="E19:J19" si="2">SUM(E20:E28)</f>
        <v>5214257.3599999994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 t="shared" si="3"/>
        <v>0</v>
      </c>
      <c r="Q19" s="12">
        <f t="shared" si="3"/>
        <v>0</v>
      </c>
      <c r="R19" s="12">
        <f>SUM(R20:R28)</f>
        <v>0</v>
      </c>
      <c r="S19" s="12">
        <f>SUM(S20:S28)</f>
        <v>0</v>
      </c>
      <c r="T19" s="13">
        <f>SUM(E19:S19)</f>
        <v>5214257.3599999994</v>
      </c>
    </row>
    <row r="20" spans="2:22" ht="15.6" customHeight="1" x14ac:dyDescent="0.3">
      <c r="B20" s="14" t="s">
        <v>25</v>
      </c>
      <c r="C20" s="15">
        <v>13243309</v>
      </c>
      <c r="D20" s="15">
        <v>13243309</v>
      </c>
      <c r="E20" s="28">
        <v>969686.8</v>
      </c>
      <c r="F20" s="46"/>
      <c r="G20" s="16"/>
      <c r="H20" s="18"/>
      <c r="I20" s="16"/>
      <c r="J20" s="16">
        <v>0</v>
      </c>
      <c r="K20" s="17">
        <v>0</v>
      </c>
      <c r="L20" s="16">
        <v>0</v>
      </c>
      <c r="M20" s="16"/>
      <c r="N20" s="16"/>
      <c r="O20" s="16"/>
      <c r="P20" s="16"/>
      <c r="Q20" s="16"/>
      <c r="R20" s="16"/>
      <c r="S20" s="16"/>
      <c r="T20" s="17"/>
    </row>
    <row r="21" spans="2:22" ht="20.25" customHeight="1" x14ac:dyDescent="0.3">
      <c r="B21" s="14" t="s">
        <v>26</v>
      </c>
      <c r="C21" s="15">
        <v>2800000</v>
      </c>
      <c r="D21" s="15">
        <v>2800000</v>
      </c>
      <c r="E21" s="15">
        <v>47200</v>
      </c>
      <c r="F21" s="16"/>
      <c r="G21" s="16"/>
      <c r="H21" s="16"/>
      <c r="I21" s="16"/>
      <c r="J21" s="16">
        <v>0</v>
      </c>
      <c r="K21" s="17">
        <v>0</v>
      </c>
      <c r="L21" s="16">
        <v>0</v>
      </c>
      <c r="M21" s="16"/>
      <c r="N21" s="16"/>
      <c r="O21" s="16"/>
      <c r="P21" s="16"/>
      <c r="Q21" s="16"/>
      <c r="R21" s="16"/>
      <c r="S21" s="16"/>
      <c r="T21" s="17"/>
    </row>
    <row r="22" spans="2:22" ht="15.6" customHeight="1" x14ac:dyDescent="0.3">
      <c r="B22" s="14" t="s">
        <v>27</v>
      </c>
      <c r="C22" s="15">
        <v>1200000</v>
      </c>
      <c r="D22" s="15">
        <v>1200000</v>
      </c>
      <c r="E22" s="28"/>
      <c r="F22" s="16"/>
      <c r="G22" s="16"/>
      <c r="H22" s="16"/>
      <c r="I22" s="16"/>
      <c r="J22" s="16">
        <v>0</v>
      </c>
      <c r="K22" s="17">
        <v>0</v>
      </c>
      <c r="L22" s="16">
        <v>0</v>
      </c>
      <c r="M22" s="16"/>
      <c r="N22" s="16"/>
      <c r="O22" s="16"/>
      <c r="P22" s="16"/>
      <c r="Q22" s="16"/>
      <c r="R22" s="16"/>
      <c r="S22" s="16"/>
      <c r="T22" s="17"/>
    </row>
    <row r="23" spans="2:22" ht="15.6" customHeight="1" x14ac:dyDescent="0.3">
      <c r="B23" s="14" t="s">
        <v>28</v>
      </c>
      <c r="C23" s="15">
        <v>37862</v>
      </c>
      <c r="D23" s="15">
        <v>97862</v>
      </c>
      <c r="E23" s="15"/>
      <c r="F23" s="16"/>
      <c r="G23" s="16"/>
      <c r="H23" s="16"/>
      <c r="I23" s="16"/>
      <c r="J23" s="16"/>
      <c r="K23" s="17">
        <v>0</v>
      </c>
      <c r="L23" s="16">
        <v>0</v>
      </c>
      <c r="M23" s="16"/>
      <c r="N23" s="16"/>
      <c r="O23" s="16"/>
      <c r="P23" s="16"/>
      <c r="Q23" s="16"/>
      <c r="R23" s="16"/>
      <c r="S23" s="16"/>
      <c r="T23" s="17"/>
    </row>
    <row r="24" spans="2:22" ht="15.6" customHeight="1" x14ac:dyDescent="0.3">
      <c r="B24" s="14" t="s">
        <v>29</v>
      </c>
      <c r="C24" s="15">
        <v>36757200</v>
      </c>
      <c r="D24" s="15">
        <v>37057200</v>
      </c>
      <c r="E24" s="28">
        <v>3182002.16</v>
      </c>
      <c r="F24" s="28"/>
      <c r="G24" s="16"/>
      <c r="H24" s="16"/>
      <c r="I24" s="16"/>
      <c r="J24" s="16">
        <v>0</v>
      </c>
      <c r="K24" s="17">
        <v>0</v>
      </c>
      <c r="L24" s="16">
        <v>0</v>
      </c>
      <c r="M24" s="16"/>
      <c r="N24" s="16"/>
      <c r="O24" s="16"/>
      <c r="P24" s="16"/>
      <c r="Q24" s="16"/>
      <c r="R24" s="16"/>
      <c r="S24" s="16"/>
      <c r="T24" s="17"/>
    </row>
    <row r="25" spans="2:22" ht="15.6" customHeight="1" x14ac:dyDescent="0.3">
      <c r="B25" s="14" t="s">
        <v>30</v>
      </c>
      <c r="C25" s="15">
        <v>6785111</v>
      </c>
      <c r="D25" s="28">
        <v>6785111</v>
      </c>
      <c r="E25" s="15">
        <v>618830.01</v>
      </c>
      <c r="F25" s="16"/>
      <c r="G25" s="16"/>
      <c r="H25" s="18"/>
      <c r="I25" s="16"/>
      <c r="J25" s="16">
        <v>0</v>
      </c>
      <c r="K25" s="17">
        <v>0</v>
      </c>
      <c r="L25" s="16">
        <v>0</v>
      </c>
      <c r="M25" s="16"/>
      <c r="N25" s="16"/>
      <c r="O25" s="16"/>
      <c r="P25" s="16"/>
      <c r="Q25" s="16"/>
      <c r="R25" s="16"/>
      <c r="S25" s="16"/>
      <c r="T25" s="17"/>
      <c r="V25" s="28"/>
    </row>
    <row r="26" spans="2:22" ht="15.6" customHeight="1" x14ac:dyDescent="0.3">
      <c r="B26" s="14" t="s">
        <v>31</v>
      </c>
      <c r="C26" s="15">
        <v>975000</v>
      </c>
      <c r="D26" s="15">
        <v>975000</v>
      </c>
      <c r="E26" s="15">
        <v>120638.39</v>
      </c>
      <c r="F26" s="16"/>
      <c r="G26" s="16"/>
      <c r="H26" s="28"/>
      <c r="I26" s="16"/>
      <c r="J26" s="16"/>
      <c r="K26" s="17">
        <v>0</v>
      </c>
      <c r="L26" s="16">
        <v>0</v>
      </c>
      <c r="M26" s="16"/>
      <c r="N26" s="16"/>
      <c r="O26" s="16"/>
      <c r="P26" s="16"/>
      <c r="Q26" s="16"/>
      <c r="R26" s="16"/>
      <c r="S26" s="16"/>
      <c r="T26" s="17"/>
    </row>
    <row r="27" spans="2:22" ht="15.6" customHeight="1" x14ac:dyDescent="0.3">
      <c r="B27" s="14" t="s">
        <v>32</v>
      </c>
      <c r="C27" s="15">
        <v>2113915</v>
      </c>
      <c r="D27" s="28">
        <v>2113915</v>
      </c>
      <c r="E27" s="15">
        <v>275900</v>
      </c>
      <c r="F27" s="16"/>
      <c r="G27" s="16"/>
      <c r="H27" s="16"/>
      <c r="I27" s="16"/>
      <c r="J27" s="16">
        <v>0</v>
      </c>
      <c r="K27" s="17">
        <v>0</v>
      </c>
      <c r="L27" s="16">
        <v>0</v>
      </c>
      <c r="M27" s="16"/>
      <c r="N27" s="16"/>
      <c r="O27" s="16"/>
      <c r="P27" s="16"/>
      <c r="Q27" s="16"/>
      <c r="R27" s="16"/>
      <c r="S27" s="16"/>
      <c r="T27" s="17"/>
    </row>
    <row r="28" spans="2:22" ht="15.6" customHeight="1" x14ac:dyDescent="0.3">
      <c r="B28" s="14" t="s">
        <v>33</v>
      </c>
      <c r="C28" s="15">
        <v>10000000</v>
      </c>
      <c r="D28" s="15">
        <v>10000000</v>
      </c>
      <c r="E28" s="15">
        <v>0</v>
      </c>
      <c r="F28" s="16"/>
      <c r="G28" s="16"/>
      <c r="H28" s="16"/>
      <c r="I28" s="16"/>
      <c r="J28" s="16">
        <v>0</v>
      </c>
      <c r="K28" s="17"/>
      <c r="L28" s="16">
        <v>0</v>
      </c>
      <c r="M28" s="16"/>
      <c r="N28" s="16"/>
      <c r="O28" s="16"/>
      <c r="P28" s="16"/>
      <c r="Q28" s="16"/>
      <c r="R28" s="16"/>
      <c r="S28" s="16"/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17671200</v>
      </c>
      <c r="D30" s="11">
        <f>SUM(D31:D39)</f>
        <v>17052200</v>
      </c>
      <c r="E30" s="11">
        <f>SUM(E31:E39)</f>
        <v>984872</v>
      </c>
      <c r="F30" s="12">
        <f>F31+F32+F33+F34+F35+F36+F37+F38+F39</f>
        <v>0</v>
      </c>
      <c r="G30" s="12">
        <f>SUM(G31:G39)</f>
        <v>0</v>
      </c>
      <c r="H30" s="12">
        <f>SUM(H31:H39)</f>
        <v>0</v>
      </c>
      <c r="I30" s="12">
        <f>SUM(I31:I39)</f>
        <v>0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0</v>
      </c>
      <c r="R30" s="12">
        <f>SUM(R31:R39)</f>
        <v>0</v>
      </c>
      <c r="S30" s="12">
        <f>SUM(S31:S39)</f>
        <v>0</v>
      </c>
      <c r="T30" s="13">
        <f>SUM(E30:S30)</f>
        <v>984872</v>
      </c>
    </row>
    <row r="31" spans="2:22" ht="15.6" customHeight="1" x14ac:dyDescent="0.3">
      <c r="B31" s="14" t="s">
        <v>35</v>
      </c>
      <c r="C31" s="15">
        <v>1200000</v>
      </c>
      <c r="D31" s="15">
        <v>1200000</v>
      </c>
      <c r="E31" s="15">
        <v>7772</v>
      </c>
      <c r="F31" s="28"/>
      <c r="G31" s="16"/>
      <c r="H31" s="16"/>
      <c r="I31" s="16"/>
      <c r="J31" s="16">
        <v>0</v>
      </c>
      <c r="K31" s="17">
        <v>0</v>
      </c>
      <c r="L31" s="16">
        <v>0</v>
      </c>
      <c r="M31" s="16"/>
      <c r="N31" s="16"/>
      <c r="O31" s="16"/>
      <c r="P31" s="16"/>
      <c r="Q31" s="16"/>
      <c r="R31" s="16"/>
      <c r="S31" s="16"/>
      <c r="T31" s="17"/>
    </row>
    <row r="32" spans="2:22" ht="15.6" customHeight="1" x14ac:dyDescent="0.3">
      <c r="B32" s="14" t="s">
        <v>36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/>
      <c r="N32" s="16"/>
      <c r="O32" s="16"/>
      <c r="P32" s="16"/>
      <c r="Q32" s="16"/>
      <c r="R32" s="16"/>
      <c r="S32" s="16"/>
      <c r="T32" s="17"/>
    </row>
    <row r="33" spans="2:20" ht="15.6" customHeight="1" x14ac:dyDescent="0.3">
      <c r="B33" s="14" t="s">
        <v>37</v>
      </c>
      <c r="C33" s="15">
        <v>2006200</v>
      </c>
      <c r="D33" s="28">
        <v>1387200</v>
      </c>
      <c r="E33" s="15">
        <v>0</v>
      </c>
      <c r="F33" s="16"/>
      <c r="G33" s="16"/>
      <c r="H33" s="16"/>
      <c r="I33" s="16"/>
      <c r="J33" s="16">
        <v>0</v>
      </c>
      <c r="K33" s="17">
        <v>0</v>
      </c>
      <c r="L33" s="16">
        <v>0</v>
      </c>
      <c r="M33" s="16"/>
      <c r="N33" s="16"/>
      <c r="O33" s="16"/>
      <c r="P33" s="16"/>
      <c r="Q33" s="16"/>
      <c r="R33" s="16"/>
      <c r="S33" s="16"/>
      <c r="T33" s="17"/>
    </row>
    <row r="34" spans="2:20" ht="15.6" customHeight="1" x14ac:dyDescent="0.3">
      <c r="B34" s="14" t="s">
        <v>38</v>
      </c>
      <c r="C34" s="15">
        <v>250000</v>
      </c>
      <c r="D34" s="28">
        <v>250000</v>
      </c>
      <c r="E34" s="15">
        <v>0</v>
      </c>
      <c r="F34" s="16"/>
      <c r="G34" s="16"/>
      <c r="H34" s="16"/>
      <c r="I34" s="16"/>
      <c r="J34" s="16">
        <v>0</v>
      </c>
      <c r="K34" s="17">
        <v>0</v>
      </c>
      <c r="L34" s="16">
        <v>0</v>
      </c>
      <c r="M34" s="16"/>
      <c r="N34" s="16"/>
      <c r="O34" s="16"/>
      <c r="P34" s="16"/>
      <c r="Q34" s="16"/>
      <c r="R34" s="16"/>
      <c r="S34" s="16"/>
      <c r="T34" s="17"/>
    </row>
    <row r="35" spans="2:20" ht="15.6" customHeight="1" x14ac:dyDescent="0.3">
      <c r="B35" s="14" t="s">
        <v>39</v>
      </c>
      <c r="C35" s="15">
        <v>150000</v>
      </c>
      <c r="D35" s="15">
        <v>150000</v>
      </c>
      <c r="E35" s="15"/>
      <c r="F35" s="16"/>
      <c r="G35" s="16"/>
      <c r="H35" s="16"/>
      <c r="I35" s="16"/>
      <c r="J35" s="16">
        <v>0</v>
      </c>
      <c r="K35" s="17"/>
      <c r="L35" s="16">
        <v>0</v>
      </c>
      <c r="M35" s="16"/>
      <c r="N35" s="16"/>
      <c r="O35" s="16"/>
      <c r="P35" s="16"/>
      <c r="Q35" s="16"/>
      <c r="R35" s="16"/>
      <c r="S35" s="16"/>
      <c r="T35" s="17"/>
    </row>
    <row r="36" spans="2:20" ht="15.6" customHeight="1" x14ac:dyDescent="0.3">
      <c r="B36" s="14" t="s">
        <v>40</v>
      </c>
      <c r="C36" s="15">
        <v>200000</v>
      </c>
      <c r="D36" s="28">
        <v>200000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/>
      <c r="N36" s="16"/>
      <c r="O36" s="16"/>
      <c r="P36" s="16"/>
      <c r="Q36" s="16"/>
      <c r="R36" s="16"/>
      <c r="S36" s="16"/>
      <c r="T36" s="17"/>
    </row>
    <row r="37" spans="2:20" ht="15.6" customHeight="1" x14ac:dyDescent="0.3">
      <c r="B37" s="14" t="s">
        <v>41</v>
      </c>
      <c r="C37" s="15">
        <v>11300000</v>
      </c>
      <c r="D37" s="28">
        <v>11300000</v>
      </c>
      <c r="E37" s="15">
        <v>977100</v>
      </c>
      <c r="F37" s="28"/>
      <c r="G37" s="16"/>
      <c r="H37" s="18"/>
      <c r="I37" s="16"/>
      <c r="J37" s="16"/>
      <c r="K37" s="17"/>
      <c r="L37" s="16">
        <v>0</v>
      </c>
      <c r="M37" s="16"/>
      <c r="N37" s="16"/>
      <c r="O37" s="16"/>
      <c r="P37" s="16"/>
      <c r="Q37" s="16"/>
      <c r="R37" s="16"/>
      <c r="S37" s="16"/>
      <c r="T37" s="17"/>
    </row>
    <row r="38" spans="2:20" ht="15.6" customHeight="1" x14ac:dyDescent="0.3">
      <c r="B38" s="14" t="s">
        <v>42</v>
      </c>
      <c r="C38" s="15">
        <v>0</v>
      </c>
      <c r="D38" s="15">
        <v>0</v>
      </c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/>
      <c r="O38" s="16"/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2465000</v>
      </c>
      <c r="D39" s="28">
        <v>2465000</v>
      </c>
      <c r="E39" s="15">
        <v>0</v>
      </c>
      <c r="F39" s="16"/>
      <c r="G39" s="16"/>
      <c r="H39" s="16"/>
      <c r="I39" s="16"/>
      <c r="J39" s="16"/>
      <c r="K39" s="17"/>
      <c r="L39" s="16">
        <v>0</v>
      </c>
      <c r="M39" s="16">
        <v>0</v>
      </c>
      <c r="N39" s="16"/>
      <c r="O39" s="16">
        <v>0</v>
      </c>
      <c r="P39" s="16"/>
      <c r="Q39" s="16"/>
      <c r="R39" s="16"/>
      <c r="S39" s="16"/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>SUM(C42:C48)</f>
        <v>0</v>
      </c>
      <c r="D41" s="11">
        <f>SUM(D42:D48)</f>
        <v>250000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0</v>
      </c>
      <c r="R41" s="12">
        <f>SUM(R42:R48)</f>
        <v>0</v>
      </c>
      <c r="S41" s="12">
        <f>SUM(S42:S48)</f>
        <v>0</v>
      </c>
      <c r="T41" s="13">
        <f>SUM(E41:S41)</f>
        <v>0</v>
      </c>
    </row>
    <row r="42" spans="2:20" ht="20.25" x14ac:dyDescent="0.3">
      <c r="B42" s="14" t="s">
        <v>46</v>
      </c>
      <c r="C42" s="15"/>
      <c r="D42" s="15"/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/>
      <c r="T42" s="17"/>
    </row>
    <row r="43" spans="2:20" ht="15.6" customHeight="1" x14ac:dyDescent="0.3">
      <c r="B43" s="14" t="s">
        <v>47</v>
      </c>
      <c r="C43" s="15">
        <v>0</v>
      </c>
      <c r="D43" s="15"/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/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/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/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/>
      <c r="T46" s="17"/>
    </row>
    <row r="47" spans="2:20" ht="15" customHeight="1" x14ac:dyDescent="0.3">
      <c r="B47" s="14" t="s">
        <v>51</v>
      </c>
      <c r="C47" s="15">
        <v>0</v>
      </c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/>
      <c r="R47" s="16"/>
      <c r="S47" s="16"/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/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>SUM(R51:R57)</f>
        <v>0</v>
      </c>
      <c r="S50" s="12"/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/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/>
      <c r="T51" s="17"/>
    </row>
    <row r="52" spans="2:20" ht="20.25" x14ac:dyDescent="0.3">
      <c r="B52" s="14" t="s">
        <v>55</v>
      </c>
      <c r="C52" s="15">
        <v>0</v>
      </c>
      <c r="D52" s="15"/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/>
      <c r="T52" s="17"/>
    </row>
    <row r="53" spans="2:20" ht="20.25" x14ac:dyDescent="0.3">
      <c r="B53" s="14" t="s">
        <v>56</v>
      </c>
      <c r="C53" s="15">
        <v>0</v>
      </c>
      <c r="D53" s="15"/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/>
      <c r="T53" s="17"/>
    </row>
    <row r="54" spans="2:20" ht="20.25" x14ac:dyDescent="0.3">
      <c r="B54" s="14" t="s">
        <v>57</v>
      </c>
      <c r="C54" s="15">
        <v>0</v>
      </c>
      <c r="D54" s="15"/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/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/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7">SUM(C60:C68)</f>
        <v>270000</v>
      </c>
      <c r="D59" s="11">
        <f t="shared" si="7"/>
        <v>279000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0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2">
        <f>SUM(R60:R68)</f>
        <v>0</v>
      </c>
      <c r="S59" s="12">
        <f>SUM(S60:S68)</f>
        <v>0</v>
      </c>
      <c r="T59" s="13">
        <f>SUM(F59:S59)</f>
        <v>0</v>
      </c>
    </row>
    <row r="60" spans="2:20" ht="15.6" customHeight="1" x14ac:dyDescent="0.3">
      <c r="B60" s="14" t="s">
        <v>62</v>
      </c>
      <c r="C60" s="15">
        <v>270000</v>
      </c>
      <c r="D60" s="15">
        <v>270000</v>
      </c>
      <c r="E60" s="15">
        <v>0</v>
      </c>
      <c r="F60" s="16"/>
      <c r="G60" s="16"/>
      <c r="H60" s="16"/>
      <c r="I60" s="16"/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/>
      <c r="S60" s="16"/>
      <c r="T60" s="17"/>
    </row>
    <row r="61" spans="2:20" ht="15.6" customHeight="1" x14ac:dyDescent="0.3">
      <c r="B61" s="14" t="s">
        <v>63</v>
      </c>
      <c r="C61" s="15">
        <v>0</v>
      </c>
      <c r="D61" s="15">
        <v>9000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/>
      <c r="S61" s="16"/>
      <c r="T61" s="17"/>
    </row>
    <row r="62" spans="2:20" ht="15.6" customHeight="1" x14ac:dyDescent="0.3">
      <c r="B62" s="14" t="s">
        <v>64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/>
      <c r="S62" s="16"/>
      <c r="T62" s="17"/>
    </row>
    <row r="63" spans="2:20" ht="15.6" customHeight="1" x14ac:dyDescent="0.3">
      <c r="B63" s="14" t="s">
        <v>65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/>
      <c r="R63" s="16"/>
      <c r="S63" s="16"/>
      <c r="T63" s="17"/>
    </row>
    <row r="64" spans="2:20" ht="24.75" customHeight="1" x14ac:dyDescent="0.3">
      <c r="B64" s="51" t="s">
        <v>66</v>
      </c>
      <c r="C64" s="15">
        <v>0</v>
      </c>
      <c r="D64" s="52"/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/>
      <c r="S64" s="53"/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/>
      <c r="S65" s="16"/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/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/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/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9">SUM(C71:C74)</f>
        <v>0</v>
      </c>
      <c r="D70" s="11">
        <f t="shared" si="9"/>
        <v>0</v>
      </c>
      <c r="E70" s="11">
        <f t="shared" si="9"/>
        <v>0</v>
      </c>
      <c r="F70" s="12">
        <f t="shared" si="9"/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T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2">
        <f>SUM(R77:R78)</f>
        <v>0</v>
      </c>
      <c r="S76" s="12">
        <f>SUM(S77:S78)</f>
        <v>0</v>
      </c>
      <c r="T76" s="13">
        <f t="shared" si="12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3">SUM(C81:C83)</f>
        <v>0</v>
      </c>
      <c r="D80" s="11">
        <f t="shared" si="13"/>
        <v>0</v>
      </c>
      <c r="E80" s="11">
        <f t="shared" si="13"/>
        <v>0</v>
      </c>
      <c r="F80" s="12">
        <f t="shared" si="13"/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5">+C12+C19+C30+C41+C50+C59+C70+C76+C80</f>
        <v>621847220</v>
      </c>
      <c r="D85" s="11">
        <f t="shared" si="15"/>
        <v>621847220</v>
      </c>
      <c r="E85" s="11">
        <f t="shared" si="15"/>
        <v>37191958.969999999</v>
      </c>
      <c r="F85" s="11">
        <f t="shared" si="15"/>
        <v>0</v>
      </c>
      <c r="G85" s="11">
        <f t="shared" si="15"/>
        <v>0</v>
      </c>
      <c r="H85" s="11">
        <f t="shared" si="15"/>
        <v>0</v>
      </c>
      <c r="I85" s="11">
        <f t="shared" si="15"/>
        <v>0</v>
      </c>
      <c r="J85" s="11">
        <f>J59+J41+J30+J19+J12</f>
        <v>0</v>
      </c>
      <c r="K85" s="20">
        <f>K12+K19+K30+K41+K59</f>
        <v>0</v>
      </c>
      <c r="L85" s="11">
        <f t="shared" ref="L85:Q85" si="16">+L12+L19+L30+L41+L50+L59+L70+L76+L80</f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0</v>
      </c>
      <c r="Q85" s="11">
        <f t="shared" si="16"/>
        <v>0</v>
      </c>
      <c r="R85" s="11">
        <f>+R12+R19+R30+R41+R50+R59+R70+R76+R80</f>
        <v>0</v>
      </c>
      <c r="S85" s="11">
        <f>+S12+S19+S30+S41+S50+S59+S70+S76+S80</f>
        <v>0</v>
      </c>
      <c r="T85" s="20">
        <f>SUM(T12:T84)</f>
        <v>37191958.969999999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0"/>
      <c r="L88" s="11">
        <f t="shared" ref="L88:T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11">
        <f>SUM(R89:R90)</f>
        <v>0</v>
      </c>
      <c r="S88" s="11">
        <f>SUM(S89:S90)</f>
        <v>0</v>
      </c>
      <c r="T88" s="20">
        <f t="shared" si="18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0"/>
      <c r="L92" s="11">
        <v>0</v>
      </c>
      <c r="M92" s="11">
        <f t="shared" ref="M92:T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11">
        <f>SUM(R93:R94)</f>
        <v>0</v>
      </c>
      <c r="S92" s="11">
        <f>SUM(S93:S94)</f>
        <v>0</v>
      </c>
      <c r="T92" s="20">
        <f t="shared" si="20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0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11">
        <f t="shared" si="21"/>
        <v>0</v>
      </c>
      <c r="S96" s="11">
        <f t="shared" si="21"/>
        <v>0</v>
      </c>
      <c r="T96" s="20">
        <f t="shared" si="21"/>
        <v>0</v>
      </c>
    </row>
    <row r="97" spans="2:20" s="21" customFormat="1" ht="20.25" x14ac:dyDescent="0.3">
      <c r="B97" s="22" t="s">
        <v>112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0"/>
      <c r="L99" s="11">
        <f t="shared" ref="L99:T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11">
        <f>+R88+R92+R96</f>
        <v>0</v>
      </c>
      <c r="S99" s="11">
        <f>+S88+S92+S96</f>
        <v>0</v>
      </c>
      <c r="T99" s="20">
        <f t="shared" si="23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4">+C85+C99</f>
        <v>621847220</v>
      </c>
      <c r="D101" s="44">
        <f t="shared" si="24"/>
        <v>621847220</v>
      </c>
      <c r="E101" s="44">
        <f t="shared" si="24"/>
        <v>37191958.969999999</v>
      </c>
      <c r="F101" s="44">
        <f t="shared" si="24"/>
        <v>0</v>
      </c>
      <c r="G101" s="44">
        <f t="shared" si="24"/>
        <v>0</v>
      </c>
      <c r="H101" s="44">
        <f t="shared" si="24"/>
        <v>0</v>
      </c>
      <c r="I101" s="44">
        <f t="shared" si="24"/>
        <v>0</v>
      </c>
      <c r="J101" s="44">
        <f t="shared" si="24"/>
        <v>0</v>
      </c>
      <c r="K101" s="45">
        <f>SUM(K85:K100)</f>
        <v>0</v>
      </c>
      <c r="L101" s="44">
        <f t="shared" ref="L101:T101" si="25">+L85+L99</f>
        <v>0</v>
      </c>
      <c r="M101" s="44">
        <f t="shared" si="25"/>
        <v>0</v>
      </c>
      <c r="N101" s="44">
        <f t="shared" si="25"/>
        <v>0</v>
      </c>
      <c r="O101" s="44">
        <f t="shared" si="25"/>
        <v>0</v>
      </c>
      <c r="P101" s="44">
        <f t="shared" si="25"/>
        <v>0</v>
      </c>
      <c r="Q101" s="44">
        <f t="shared" si="25"/>
        <v>0</v>
      </c>
      <c r="R101" s="44">
        <f>+R85+R99</f>
        <v>0</v>
      </c>
      <c r="S101" s="44">
        <f>+S85+S99</f>
        <v>0</v>
      </c>
      <c r="T101" s="45">
        <f t="shared" si="25"/>
        <v>37191958.969999999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106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107</v>
      </c>
      <c r="G105" s="72"/>
      <c r="H105" s="72"/>
      <c r="I105" s="27"/>
      <c r="J105" s="72" t="s">
        <v>105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C578CF-C8FA-44B2-853F-51224772901D}">
  <ds:schemaRefs>
    <ds:schemaRef ds:uri="http://purl.org/dc/elements/1.1/"/>
    <ds:schemaRef ds:uri="http://schemas.microsoft.com/office/infopath/2007/PartnerControls"/>
    <ds:schemaRef ds:uri="256bfe19-221d-4a3f-b948-631bb69e1413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2024-02-05T17:20:36Z</cp:lastPrinted>
  <dcterms:created xsi:type="dcterms:W3CDTF">2021-11-08T14:46:14Z</dcterms:created>
  <dcterms:modified xsi:type="dcterms:W3CDTF">2024-02-05T20:03:03Z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