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B2534AC1-3A31-4068-8DD7-3CDABAF5A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103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<sst xmlns="http://schemas.openxmlformats.org/spreadsheetml/2006/main" count="114" uniqueCount="112">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</sst>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15</xdr:col>
      <xdr:colOff>247197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3"/>
  <sheetViews>
    <sheetView tabSelected="1" topLeftCell="A65" zoomScale="70" zoomScaleNormal="70" zoomScalePageLayoutView="80" workbookViewId="0">
      <selection activeCell="D63" sqref="D63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7" width="17.28515625" customWidth="1"/>
    <col min="18" max="18" width="23" customWidth="1"/>
    <col min="20" max="20" width="13.42578125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1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21" x14ac:dyDescent="0.35">
      <c r="A4" s="69" t="s">
        <v>106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21" x14ac:dyDescent="0.3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26.25" x14ac:dyDescent="0.4">
      <c r="A6" s="70" t="s">
        <v>105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21" x14ac:dyDescent="0.3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2" customHeight="1" thickBot="1" x14ac:dyDescent="0.3"/>
    <row r="9" spans="1:18" ht="15.75" customHeight="1" x14ac:dyDescent="0.25">
      <c r="B9" s="73" t="s">
        <v>4</v>
      </c>
      <c r="C9" s="75" t="s">
        <v>5</v>
      </c>
      <c r="D9" s="75" t="s">
        <v>6</v>
      </c>
      <c r="E9" s="77" t="s">
        <v>7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52"/>
      <c r="R9" s="2"/>
    </row>
    <row r="10" spans="1:18" ht="30.75" customHeight="1" thickBot="1" x14ac:dyDescent="0.3">
      <c r="B10" s="74"/>
      <c r="C10" s="76"/>
      <c r="D10" s="76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104</v>
      </c>
      <c r="O10" s="4" t="s">
        <v>15</v>
      </c>
      <c r="P10" s="4" t="s">
        <v>110</v>
      </c>
      <c r="Q10" s="53" t="s">
        <v>111</v>
      </c>
      <c r="R10" s="6" t="s">
        <v>16</v>
      </c>
    </row>
    <row r="11" spans="1:18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18</v>
      </c>
      <c r="C12" s="11">
        <f t="shared" ref="C12:J12" si="0">SUM(C13:C17)</f>
        <v>479647107</v>
      </c>
      <c r="D12" s="11">
        <f t="shared" si="0"/>
        <v>509658314.89999998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29903634.879999999</v>
      </c>
      <c r="O12" s="12">
        <f t="shared" si="1"/>
        <v>32429030.940000001</v>
      </c>
      <c r="P12" s="12">
        <f t="shared" si="1"/>
        <v>31000208.440000001</v>
      </c>
      <c r="Q12" s="12">
        <f t="shared" si="1"/>
        <v>63727891.079999991</v>
      </c>
      <c r="R12" s="13">
        <f>SUM(E12:P12)</f>
        <v>290284887.36000001</v>
      </c>
    </row>
    <row r="13" spans="1:18" ht="15.6" customHeight="1" x14ac:dyDescent="0.3">
      <c r="B13" s="14" t="s">
        <v>19</v>
      </c>
      <c r="C13" s="15">
        <v>302418332</v>
      </c>
      <c r="D13" s="15">
        <v>321054606.19999999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23930499.329999998</v>
      </c>
      <c r="O13" s="16">
        <v>26187196.530000001</v>
      </c>
      <c r="P13" s="16">
        <v>24870416.670000002</v>
      </c>
      <c r="Q13" s="16">
        <v>25521568.039999999</v>
      </c>
      <c r="R13" s="17"/>
    </row>
    <row r="14" spans="1:18" ht="15.6" customHeight="1" x14ac:dyDescent="0.3">
      <c r="B14" s="14" t="s">
        <v>20</v>
      </c>
      <c r="C14" s="15">
        <v>129397705</v>
      </c>
      <c r="D14" s="15">
        <v>136318955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2339000</v>
      </c>
      <c r="O14" s="16">
        <v>2352000</v>
      </c>
      <c r="P14" s="16">
        <v>2352000</v>
      </c>
      <c r="Q14" s="16">
        <v>26185540.559999999</v>
      </c>
      <c r="R14" s="17"/>
    </row>
    <row r="15" spans="1:18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22</v>
      </c>
      <c r="C16" s="15">
        <v>8144000</v>
      </c>
      <c r="D16" s="15">
        <v>8244000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8232593.5099999998</v>
      </c>
      <c r="R16" s="17"/>
    </row>
    <row r="17" spans="2:20" ht="15" customHeight="1" x14ac:dyDescent="0.3">
      <c r="B17" s="14" t="s">
        <v>23</v>
      </c>
      <c r="C17" s="15">
        <v>39687070</v>
      </c>
      <c r="D17" s="15">
        <v>44040753.700000003</v>
      </c>
      <c r="E17" s="32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3634135.55</v>
      </c>
      <c r="O17" s="16">
        <v>3889834.41</v>
      </c>
      <c r="P17" s="16">
        <v>3777791.77</v>
      </c>
      <c r="Q17" s="16">
        <v>3788188.97</v>
      </c>
      <c r="R17" s="17"/>
    </row>
    <row r="18" spans="2:20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20" ht="15.6" customHeight="1" x14ac:dyDescent="0.3">
      <c r="B19" s="10" t="s">
        <v>24</v>
      </c>
      <c r="C19" s="11">
        <f t="shared" ref="C19:J19" si="2">SUM(C20:C28)</f>
        <v>67861585</v>
      </c>
      <c r="D19" s="11">
        <f t="shared" si="2"/>
        <v>76521555.599999994</v>
      </c>
      <c r="E19" s="11">
        <f t="shared" si="2"/>
        <v>4121725.98</v>
      </c>
      <c r="F19" s="12">
        <f t="shared" si="2"/>
        <v>4455991.88</v>
      </c>
      <c r="G19" s="12">
        <f t="shared" si="2"/>
        <v>6162919.6799999997</v>
      </c>
      <c r="H19" s="12">
        <f t="shared" si="2"/>
        <v>5006742.68</v>
      </c>
      <c r="I19" s="12">
        <f t="shared" si="2"/>
        <v>6495615.3000000007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5005824.99</v>
      </c>
      <c r="N19" s="12">
        <f t="shared" si="3"/>
        <v>6214403.0300000012</v>
      </c>
      <c r="O19" s="12">
        <f t="shared" si="3"/>
        <v>6871277.6800000006</v>
      </c>
      <c r="P19" s="12">
        <f t="shared" si="3"/>
        <v>5235143.4400000004</v>
      </c>
      <c r="Q19" s="12">
        <f t="shared" si="3"/>
        <v>6176389.4300000006</v>
      </c>
      <c r="R19" s="13">
        <f>SUM(E19:P19)</f>
        <v>49569644.659999996</v>
      </c>
    </row>
    <row r="20" spans="2:20" ht="15.6" customHeight="1" x14ac:dyDescent="0.3">
      <c r="B20" s="14" t="s">
        <v>25</v>
      </c>
      <c r="C20" s="15">
        <v>11756493</v>
      </c>
      <c r="D20" s="15">
        <v>12556493</v>
      </c>
      <c r="E20" s="32">
        <v>870902.87</v>
      </c>
      <c r="F20" s="57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1140404.83</v>
      </c>
      <c r="O20" s="16">
        <v>1059464</v>
      </c>
      <c r="P20" s="16">
        <v>1009589.06</v>
      </c>
      <c r="Q20" s="16">
        <v>1118103.33</v>
      </c>
      <c r="R20" s="17"/>
    </row>
    <row r="21" spans="2:20" ht="20.25" customHeight="1" x14ac:dyDescent="0.3">
      <c r="B21" s="14" t="s">
        <v>26</v>
      </c>
      <c r="C21" s="15">
        <v>275000</v>
      </c>
      <c r="D21" s="15">
        <v>2791750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165851.82999999999</v>
      </c>
      <c r="O21" s="16">
        <v>13924</v>
      </c>
      <c r="P21" s="16">
        <v>778904.53</v>
      </c>
      <c r="Q21" s="16">
        <v>119000</v>
      </c>
      <c r="R21" s="17"/>
    </row>
    <row r="22" spans="2:20" ht="15.6" customHeight="1" x14ac:dyDescent="0.3">
      <c r="B22" s="14" t="s">
        <v>27</v>
      </c>
      <c r="C22" s="15">
        <v>1700000</v>
      </c>
      <c r="D22" s="15">
        <v>2135000</v>
      </c>
      <c r="E22" s="32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78150</v>
      </c>
      <c r="O22" s="16">
        <v>180200</v>
      </c>
      <c r="P22" s="16">
        <v>101900</v>
      </c>
      <c r="Q22" s="16">
        <v>143000</v>
      </c>
      <c r="R22" s="17"/>
    </row>
    <row r="23" spans="2:20" ht="15.6" customHeight="1" x14ac:dyDescent="0.3">
      <c r="B23" s="14" t="s">
        <v>28</v>
      </c>
      <c r="C23" s="15">
        <v>37862</v>
      </c>
      <c r="D23" s="15">
        <v>137862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20" ht="15.6" customHeight="1" x14ac:dyDescent="0.3">
      <c r="B24" s="14" t="s">
        <v>29</v>
      </c>
      <c r="C24" s="15">
        <v>37151343</v>
      </c>
      <c r="D24" s="15">
        <v>35601343</v>
      </c>
      <c r="E24" s="32">
        <v>2742376</v>
      </c>
      <c r="F24" s="32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3218803.48</v>
      </c>
      <c r="O24" s="16">
        <v>2975836.64</v>
      </c>
      <c r="P24" s="16">
        <v>2928221.28</v>
      </c>
      <c r="Q24" s="16">
        <v>3007705.14</v>
      </c>
      <c r="R24" s="17"/>
    </row>
    <row r="25" spans="2:20" ht="15.6" customHeight="1" x14ac:dyDescent="0.3">
      <c r="B25" s="14" t="s">
        <v>30</v>
      </c>
      <c r="C25" s="15">
        <v>6095743</v>
      </c>
      <c r="D25" s="32">
        <v>6630943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586336.9</v>
      </c>
      <c r="O25" s="16">
        <v>442726.7</v>
      </c>
      <c r="P25" s="16">
        <v>300436.57</v>
      </c>
      <c r="Q25" s="16">
        <v>725291.7</v>
      </c>
      <c r="R25" s="17"/>
      <c r="T25" s="32"/>
    </row>
    <row r="26" spans="2:20" ht="15.6" customHeight="1" x14ac:dyDescent="0.3">
      <c r="B26" s="14" t="s">
        <v>31</v>
      </c>
      <c r="C26" s="15">
        <v>1200000</v>
      </c>
      <c r="D26" s="15">
        <v>1203890.6000000001</v>
      </c>
      <c r="E26" s="15"/>
      <c r="F26" s="16">
        <v>92921.72</v>
      </c>
      <c r="G26" s="16">
        <v>37192.9</v>
      </c>
      <c r="H26" s="32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88331.06</v>
      </c>
      <c r="O26" s="16">
        <v>66662.12</v>
      </c>
      <c r="P26" s="16"/>
      <c r="Q26" s="16">
        <v>53890.6</v>
      </c>
      <c r="R26" s="17"/>
    </row>
    <row r="27" spans="2:20" ht="15.6" customHeight="1" x14ac:dyDescent="0.3">
      <c r="B27" s="14" t="s">
        <v>32</v>
      </c>
      <c r="C27" s="15">
        <v>1696424</v>
      </c>
      <c r="D27" s="32">
        <v>6215224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118018.12</v>
      </c>
      <c r="O27" s="16">
        <v>170043.67</v>
      </c>
      <c r="P27" s="16">
        <v>116092</v>
      </c>
      <c r="Q27" s="16">
        <v>205400</v>
      </c>
      <c r="R27" s="17"/>
    </row>
    <row r="28" spans="2:20" ht="15.6" customHeight="1" x14ac:dyDescent="0.3">
      <c r="B28" s="14" t="s">
        <v>33</v>
      </c>
      <c r="C28" s="15">
        <v>7948720</v>
      </c>
      <c r="D28" s="15">
        <v>9249050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818506.81</v>
      </c>
      <c r="O28" s="16">
        <v>1962420.55</v>
      </c>
      <c r="P28" s="16">
        <v>0</v>
      </c>
      <c r="Q28" s="16">
        <v>803998.66</v>
      </c>
      <c r="R28" s="17"/>
    </row>
    <row r="29" spans="2:20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20" ht="15.6" customHeight="1" x14ac:dyDescent="0.3">
      <c r="B30" s="10" t="s">
        <v>34</v>
      </c>
      <c r="C30" s="11">
        <f>SUM(C31:C39)</f>
        <v>16095918</v>
      </c>
      <c r="D30" s="11">
        <f>SUM(D31:D39)</f>
        <v>16356636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512010</v>
      </c>
      <c r="N30" s="12">
        <f t="shared" si="4"/>
        <v>850258.31</v>
      </c>
      <c r="O30" s="12">
        <f t="shared" si="4"/>
        <v>1837352.43</v>
      </c>
      <c r="P30" s="12">
        <f t="shared" si="4"/>
        <v>597848.08000000007</v>
      </c>
      <c r="Q30" s="12">
        <f t="shared" si="4"/>
        <v>743455</v>
      </c>
      <c r="R30" s="13">
        <f>SUM(E30:P30)</f>
        <v>9391837.9499999993</v>
      </c>
    </row>
    <row r="31" spans="2:20" ht="15.6" customHeight="1" x14ac:dyDescent="0.3">
      <c r="B31" s="14" t="s">
        <v>35</v>
      </c>
      <c r="C31" s="15">
        <v>2110553</v>
      </c>
      <c r="D31" s="15">
        <v>1700151.1</v>
      </c>
      <c r="E31" s="15">
        <v>8520</v>
      </c>
      <c r="F31" s="32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231839.26</v>
      </c>
      <c r="O31" s="16">
        <v>33150</v>
      </c>
      <c r="P31" s="16">
        <v>28590</v>
      </c>
      <c r="Q31" s="16">
        <v>47000</v>
      </c>
      <c r="R31" s="17"/>
    </row>
    <row r="32" spans="2:20" ht="15.6" customHeight="1" x14ac:dyDescent="0.3">
      <c r="B32" s="14" t="s">
        <v>36</v>
      </c>
      <c r="C32" s="15">
        <v>100000</v>
      </c>
      <c r="D32" s="15">
        <v>100300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58339.199999999997</v>
      </c>
      <c r="O32" s="16">
        <v>0</v>
      </c>
      <c r="P32" s="16">
        <v>0</v>
      </c>
      <c r="Q32" s="16">
        <v>0</v>
      </c>
      <c r="R32" s="17"/>
    </row>
    <row r="33" spans="2:18" ht="15.6" customHeight="1" x14ac:dyDescent="0.3">
      <c r="B33" s="14" t="s">
        <v>37</v>
      </c>
      <c r="C33" s="15">
        <v>2376351</v>
      </c>
      <c r="D33" s="32">
        <v>3141160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3450</v>
      </c>
      <c r="O33" s="16">
        <v>640238.05000000005</v>
      </c>
      <c r="P33" s="16">
        <v>0</v>
      </c>
      <c r="Q33" s="16">
        <v>0</v>
      </c>
      <c r="R33" s="17"/>
    </row>
    <row r="34" spans="2:18" ht="15.6" customHeight="1" x14ac:dyDescent="0.3">
      <c r="B34" s="14" t="s">
        <v>38</v>
      </c>
      <c r="C34" s="15">
        <v>346952</v>
      </c>
      <c r="D34" s="32">
        <v>141952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7"/>
    </row>
    <row r="35" spans="2:18" ht="15.6" customHeight="1" x14ac:dyDescent="0.3">
      <c r="B35" s="14" t="s">
        <v>39</v>
      </c>
      <c r="C35" s="15">
        <v>50000</v>
      </c>
      <c r="D35" s="15">
        <v>117000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99356</v>
      </c>
      <c r="P35" s="16">
        <v>0</v>
      </c>
      <c r="Q35" s="16">
        <v>0</v>
      </c>
      <c r="R35" s="17"/>
    </row>
    <row r="36" spans="2:18" ht="15.6" customHeight="1" x14ac:dyDescent="0.3">
      <c r="B36" s="14" t="s">
        <v>40</v>
      </c>
      <c r="C36" s="15"/>
      <c r="D36" s="32">
        <v>154886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6001.01</v>
      </c>
      <c r="P36" s="16">
        <v>3286.3</v>
      </c>
      <c r="Q36" s="16">
        <v>0</v>
      </c>
      <c r="R36" s="17"/>
    </row>
    <row r="37" spans="2:18" ht="15.6" customHeight="1" x14ac:dyDescent="0.3">
      <c r="B37" s="14" t="s">
        <v>41</v>
      </c>
      <c r="C37" s="15">
        <v>10600000</v>
      </c>
      <c r="D37" s="32">
        <v>8424195</v>
      </c>
      <c r="E37" s="15">
        <v>473050</v>
      </c>
      <c r="F37" s="32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478238.43</v>
      </c>
      <c r="O37" s="16">
        <v>770359.63</v>
      </c>
      <c r="P37" s="16">
        <v>496150</v>
      </c>
      <c r="Q37" s="16">
        <v>496150</v>
      </c>
      <c r="R37" s="17"/>
    </row>
    <row r="38" spans="2:18" ht="15.6" customHeight="1" x14ac:dyDescent="0.3">
      <c r="B38" s="14" t="s">
        <v>42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>
        <v>288247.74</v>
      </c>
      <c r="P38" s="16"/>
      <c r="Q38" s="16"/>
      <c r="R38" s="17"/>
    </row>
    <row r="39" spans="2:18" ht="16.5" customHeight="1" x14ac:dyDescent="0.3">
      <c r="B39" s="14" t="s">
        <v>43</v>
      </c>
      <c r="C39" s="15">
        <v>512062</v>
      </c>
      <c r="D39" s="32">
        <v>2576991.9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78391.42</v>
      </c>
      <c r="O39" s="16">
        <v>0</v>
      </c>
      <c r="P39" s="16">
        <v>69821.78</v>
      </c>
      <c r="Q39" s="16">
        <v>200305</v>
      </c>
      <c r="R39" s="17"/>
    </row>
    <row r="40" spans="2:18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45</v>
      </c>
      <c r="C41" s="11">
        <f>SUM(C42:C48)</f>
        <v>250000</v>
      </c>
      <c r="D41" s="11">
        <f>SUM(D42:D48)</f>
        <v>250000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227488.4</v>
      </c>
      <c r="R41" s="13">
        <f>SUM(E41:P41)</f>
        <v>0</v>
      </c>
    </row>
    <row r="42" spans="2:18" ht="20.25" x14ac:dyDescent="0.3">
      <c r="B42" s="14" t="s">
        <v>46</v>
      </c>
      <c r="C42" s="15">
        <v>250000</v>
      </c>
      <c r="D42" s="15"/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47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51</v>
      </c>
      <c r="C47" s="15"/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227488.4</v>
      </c>
      <c r="R47" s="17"/>
    </row>
    <row r="48" spans="2:18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R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3">
        <f t="shared" si="6"/>
        <v>0</v>
      </c>
    </row>
    <row r="51" spans="2:18" ht="20.25" x14ac:dyDescent="0.3">
      <c r="B51" s="14" t="s">
        <v>54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55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56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57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61</v>
      </c>
      <c r="C59" s="11">
        <f t="shared" ref="C59:J59" si="7">SUM(C60:C68)</f>
        <v>0</v>
      </c>
      <c r="D59" s="11">
        <f t="shared" si="7"/>
        <v>14274490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63930.01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8095940</v>
      </c>
      <c r="R59" s="13">
        <f>SUM(F59:P59)</f>
        <v>63930.01</v>
      </c>
    </row>
    <row r="60" spans="2:18" ht="15.6" customHeight="1" x14ac:dyDescent="0.3">
      <c r="B60" s="14" t="s">
        <v>62</v>
      </c>
      <c r="C60" s="15">
        <v>0</v>
      </c>
      <c r="D60" s="15">
        <v>5710990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63</v>
      </c>
      <c r="C61" s="15">
        <v>0</v>
      </c>
      <c r="D61" s="15">
        <v>195000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64</v>
      </c>
      <c r="C62" s="15">
        <v>0</v>
      </c>
      <c r="D62" s="15">
        <v>30000</v>
      </c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65</v>
      </c>
      <c r="C63" s="15">
        <v>0</v>
      </c>
      <c r="D63" s="15">
        <v>8100000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8095940</v>
      </c>
      <c r="R63" s="17"/>
    </row>
    <row r="64" spans="2:18" ht="20.25" x14ac:dyDescent="0.3">
      <c r="B64" s="19" t="s">
        <v>66</v>
      </c>
      <c r="C64" s="20">
        <v>0</v>
      </c>
      <c r="D64" s="20">
        <v>198500</v>
      </c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70</v>
      </c>
      <c r="C68" s="15">
        <v>0</v>
      </c>
      <c r="D68" s="15">
        <v>40000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71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9">SUM(F71:F74)</f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3">
        <f t="shared" si="9"/>
        <v>0</v>
      </c>
    </row>
    <row r="71" spans="2:18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76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R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3">
        <f t="shared" si="12"/>
        <v>0</v>
      </c>
    </row>
    <row r="77" spans="2:18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79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13">SUM(F81:F83)</f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3">
        <f t="shared" si="13"/>
        <v>0</v>
      </c>
    </row>
    <row r="81" spans="2:18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83</v>
      </c>
      <c r="C85" s="11">
        <f t="shared" ref="C85:I85" si="15">+C12+C19+C30+C41+C50+C59+C70+C76+C80</f>
        <v>563854610</v>
      </c>
      <c r="D85" s="11">
        <f t="shared" si="15"/>
        <v>617060996.5</v>
      </c>
      <c r="E85" s="11">
        <f t="shared" si="15"/>
        <v>32763928.640000001</v>
      </c>
      <c r="F85" s="11">
        <f t="shared" si="15"/>
        <v>33205275.879999999</v>
      </c>
      <c r="G85" s="11">
        <f t="shared" si="15"/>
        <v>38913006.759999998</v>
      </c>
      <c r="H85" s="11">
        <f t="shared" si="15"/>
        <v>57530255.859999999</v>
      </c>
      <c r="I85" s="11">
        <f t="shared" si="15"/>
        <v>36934293.089999996</v>
      </c>
      <c r="J85" s="11">
        <f>J59+J41+J30+J19+J12</f>
        <v>0</v>
      </c>
      <c r="K85" s="24">
        <f>K12+K19+K30+K41+K59</f>
        <v>0</v>
      </c>
      <c r="L85" s="11">
        <f t="shared" ref="L85:Q85" si="16">+L12+L19+L30+L41+L50+L59+L70+L76+L80</f>
        <v>0</v>
      </c>
      <c r="M85" s="11">
        <f t="shared" si="16"/>
        <v>35024382.520000003</v>
      </c>
      <c r="N85" s="11">
        <f t="shared" si="16"/>
        <v>36968296.219999999</v>
      </c>
      <c r="O85" s="11">
        <f t="shared" si="16"/>
        <v>41137661.050000004</v>
      </c>
      <c r="P85" s="11">
        <f t="shared" si="16"/>
        <v>36833199.960000001</v>
      </c>
      <c r="Q85" s="11">
        <f t="shared" si="16"/>
        <v>78971163.909999996</v>
      </c>
      <c r="R85" s="24">
        <f>SUM(R12:R84)</f>
        <v>349310299.97999996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84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85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4"/>
      <c r="L88" s="11">
        <f t="shared" ref="L88:R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24">
        <f t="shared" si="18"/>
        <v>0</v>
      </c>
    </row>
    <row r="89" spans="2:18" s="25" customFormat="1" ht="20.25" x14ac:dyDescent="0.3">
      <c r="B89" s="26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88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4"/>
      <c r="L92" s="11">
        <v>0</v>
      </c>
      <c r="M92" s="11">
        <f t="shared" ref="M92:R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24">
        <f t="shared" si="20"/>
        <v>0</v>
      </c>
    </row>
    <row r="93" spans="2:18" s="25" customFormat="1" ht="20.25" x14ac:dyDescent="0.3">
      <c r="B93" s="26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4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24">
        <f t="shared" si="21"/>
        <v>0</v>
      </c>
    </row>
    <row r="97" spans="2:18" s="25" customFormat="1" ht="20.25" x14ac:dyDescent="0.3">
      <c r="B97" s="26" t="s">
        <v>92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93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4"/>
      <c r="L99" s="11">
        <f t="shared" ref="L99:R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24">
        <f t="shared" si="23"/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94</v>
      </c>
      <c r="C101" s="55">
        <f t="shared" ref="C101:J101" si="24">+C85+C99</f>
        <v>563854610</v>
      </c>
      <c r="D101" s="55">
        <f t="shared" si="24"/>
        <v>617060996.5</v>
      </c>
      <c r="E101" s="55">
        <f t="shared" si="24"/>
        <v>32763928.640000001</v>
      </c>
      <c r="F101" s="55">
        <f t="shared" si="24"/>
        <v>33205275.879999999</v>
      </c>
      <c r="G101" s="55">
        <f t="shared" si="24"/>
        <v>38913006.759999998</v>
      </c>
      <c r="H101" s="55">
        <f t="shared" si="24"/>
        <v>57530255.859999999</v>
      </c>
      <c r="I101" s="55">
        <f t="shared" si="24"/>
        <v>36934293.089999996</v>
      </c>
      <c r="J101" s="55">
        <f t="shared" si="24"/>
        <v>0</v>
      </c>
      <c r="K101" s="56">
        <f>SUM(K85:K100)</f>
        <v>0</v>
      </c>
      <c r="L101" s="55">
        <f t="shared" ref="L101:R101" si="25">+L85+L99</f>
        <v>0</v>
      </c>
      <c r="M101" s="55">
        <f t="shared" si="25"/>
        <v>35024382.520000003</v>
      </c>
      <c r="N101" s="55">
        <f t="shared" si="25"/>
        <v>36968296.219999999</v>
      </c>
      <c r="O101" s="55">
        <f t="shared" si="25"/>
        <v>41137661.050000004</v>
      </c>
      <c r="P101" s="55">
        <f t="shared" si="25"/>
        <v>36833199.960000001</v>
      </c>
      <c r="Q101" s="55">
        <f t="shared" si="25"/>
        <v>78971163.909999996</v>
      </c>
      <c r="R101" s="56">
        <f t="shared" si="25"/>
        <v>349310299.97999996</v>
      </c>
    </row>
    <row r="102" spans="2:18" ht="12" customHeight="1" thickBot="1" x14ac:dyDescent="0.3">
      <c r="B102" s="30" t="s">
        <v>95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71" t="s">
        <v>100</v>
      </c>
      <c r="C103" s="72"/>
      <c r="D103" s="6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>
        <f>7897163.91-Q101</f>
        <v>-71074000</v>
      </c>
    </row>
    <row r="104" spans="2:18" ht="42.75" customHeight="1" thickBot="1" x14ac:dyDescent="0.4">
      <c r="B104" s="66" t="s">
        <v>101</v>
      </c>
      <c r="C104" s="67"/>
      <c r="D104" s="59"/>
      <c r="E104" s="31"/>
      <c r="F104" s="64" t="s">
        <v>108</v>
      </c>
      <c r="G104" s="64"/>
      <c r="H104" s="64"/>
      <c r="I104" s="31"/>
      <c r="J104" s="64" t="s">
        <v>99</v>
      </c>
      <c r="K104" s="64"/>
      <c r="L104" s="64"/>
      <c r="M104" s="64"/>
      <c r="N104" s="64"/>
      <c r="O104" s="64"/>
      <c r="P104" s="64"/>
      <c r="Q104" s="64"/>
      <c r="R104" s="64"/>
    </row>
    <row r="105" spans="2:18" ht="62.25" customHeight="1" thickBot="1" x14ac:dyDescent="0.4">
      <c r="B105" s="62" t="s">
        <v>102</v>
      </c>
      <c r="C105" s="63"/>
      <c r="D105" s="33"/>
      <c r="E105" s="31"/>
      <c r="F105" s="65" t="s">
        <v>109</v>
      </c>
      <c r="G105" s="65"/>
      <c r="H105" s="65"/>
      <c r="I105" s="31"/>
      <c r="J105" s="65" t="s">
        <v>107</v>
      </c>
      <c r="K105" s="65"/>
      <c r="L105" s="65"/>
      <c r="M105" s="65"/>
      <c r="N105" s="65"/>
      <c r="O105" s="65"/>
      <c r="P105" s="65"/>
      <c r="Q105" s="65"/>
      <c r="R105" s="65"/>
    </row>
    <row r="106" spans="2:18" ht="27" customHeight="1" x14ac:dyDescent="0.25">
      <c r="B106" s="58" t="s">
        <v>103</v>
      </c>
      <c r="C106" s="34"/>
      <c r="D106" s="33"/>
      <c r="E106" s="31"/>
      <c r="I106" s="31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96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97</v>
      </c>
      <c r="C113" s="38"/>
      <c r="D113" s="38"/>
      <c r="E113" s="37"/>
      <c r="F113" s="37"/>
      <c r="G113" s="36"/>
      <c r="H113" s="36"/>
      <c r="I113" s="36"/>
      <c r="J113" s="37" t="s">
        <v>98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61"/>
      <c r="J130" s="61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B103:C103"/>
    <mergeCell ref="A7:R7"/>
    <mergeCell ref="B9:B10"/>
    <mergeCell ref="C9:C10"/>
    <mergeCell ref="D9:D10"/>
    <mergeCell ref="E9:P9"/>
    <mergeCell ref="A2:R2"/>
    <mergeCell ref="A3:R3"/>
    <mergeCell ref="A4:R4"/>
    <mergeCell ref="A5:R5"/>
    <mergeCell ref="A6:R6"/>
    <mergeCell ref="I130:J130"/>
    <mergeCell ref="B105:C105"/>
    <mergeCell ref="F104:H104"/>
    <mergeCell ref="J104:R104"/>
    <mergeCell ref="F105:H105"/>
    <mergeCell ref="J105:R105"/>
    <mergeCell ref="J106:R106"/>
    <mergeCell ref="B104:C104"/>
  </mergeCells>
  <pageMargins left="0.19685039370078741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2023-11-02T16:19:11Z</cp:lastPrinted>
  <dcterms:created xsi:type="dcterms:W3CDTF">2021-11-08T14:46:14Z</dcterms:created>
  <dcterms:modified xsi:type="dcterms:W3CDTF">2023-11-02T16:32:38Z</dcterms:modified>
</cp:coreProperties>
</file>