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9QMR55JM\"/>
    </mc:Choice>
  </mc:AlternateContent>
  <xr:revisionPtr revIDLastSave="0" documentId="13_ncr:1_{68CB9850-8CF4-442F-969E-41DBE1DB6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" l="1"/>
  <c r="H12" i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<sst xmlns="http://schemas.openxmlformats.org/spreadsheetml/2006/main" count="114" uniqueCount="111">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</sst>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247197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3"/>
  <sheetViews>
    <sheetView tabSelected="1" topLeftCell="A59" zoomScale="70" zoomScaleNormal="70" zoomScalePageLayoutView="80" workbookViewId="0">
      <selection activeCell="D28" sqref="D28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4.42578125" hidden="1" customWidth="1"/>
    <col min="17" max="17" width="17.28515625" hidden="1" customWidth="1"/>
    <col min="18" max="18" width="23" customWidth="1"/>
    <col min="20" max="20" width="13.42578125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1" x14ac:dyDescent="0.3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1" x14ac:dyDescent="0.35">
      <c r="A4" s="61" t="s">
        <v>107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1" x14ac:dyDescent="0.3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6.25" x14ac:dyDescent="0.4">
      <c r="A6" s="69" t="s">
        <v>106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1" x14ac:dyDescent="0.3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2" customHeight="1" thickBot="1" x14ac:dyDescent="0.3"/>
    <row r="9" spans="1:18" ht="15.75" customHeight="1" x14ac:dyDescent="0.25">
      <c r="B9" s="62" t="s">
        <v>4</v>
      </c>
      <c r="C9" s="64" t="s">
        <v>5</v>
      </c>
      <c r="D9" s="64" t="s">
        <v>6</v>
      </c>
      <c r="E9" s="66" t="s">
        <v>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52"/>
      <c r="R9" s="2"/>
    </row>
    <row r="10" spans="1:18" ht="30.75" customHeight="1" thickBot="1" x14ac:dyDescent="0.3">
      <c r="B10" s="63"/>
      <c r="C10" s="65"/>
      <c r="D10" s="65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105</v>
      </c>
      <c r="O10" s="4" t="s">
        <v>15</v>
      </c>
      <c r="P10" s="4" t="s">
        <v>16</v>
      </c>
      <c r="Q10" s="53" t="s">
        <v>16</v>
      </c>
      <c r="R10" s="6" t="s">
        <v>17</v>
      </c>
    </row>
    <row r="11" spans="1:18" ht="15.6" customHeight="1" x14ac:dyDescent="0.25">
      <c r="B11" s="7" t="s">
        <v>18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19</v>
      </c>
      <c r="C12" s="11">
        <f t="shared" ref="C12:J12" si="0">SUM(C13:C17)</f>
        <v>479647107</v>
      </c>
      <c r="D12" s="11">
        <f t="shared" si="0"/>
        <v>481576493.5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32429030.940000001</v>
      </c>
      <c r="P12" s="12">
        <f t="shared" si="1"/>
        <v>0</v>
      </c>
      <c r="Q12" s="12">
        <f t="shared" si="1"/>
        <v>0</v>
      </c>
      <c r="R12" s="13">
        <f>SUM(E12:P12)</f>
        <v>259284678.91999999</v>
      </c>
    </row>
    <row r="13" spans="1:18" ht="15.6" customHeight="1" x14ac:dyDescent="0.3">
      <c r="B13" s="14" t="s">
        <v>20</v>
      </c>
      <c r="C13" s="15">
        <v>302418332</v>
      </c>
      <c r="D13" s="15">
        <v>299828832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26187196.530000001</v>
      </c>
      <c r="P13" s="16"/>
      <c r="Q13" s="16">
        <v>0</v>
      </c>
      <c r="R13" s="17"/>
    </row>
    <row r="14" spans="1:18" ht="15.6" customHeight="1" x14ac:dyDescent="0.3">
      <c r="B14" s="14" t="s">
        <v>21</v>
      </c>
      <c r="C14" s="15">
        <v>129397705</v>
      </c>
      <c r="D14" s="15">
        <v>131818955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2352000</v>
      </c>
      <c r="P14" s="16"/>
      <c r="Q14" s="16">
        <v>0</v>
      </c>
      <c r="R14" s="17"/>
    </row>
    <row r="15" spans="1:18" ht="15" customHeight="1" x14ac:dyDescent="0.3">
      <c r="B15" s="14" t="s">
        <v>22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23</v>
      </c>
      <c r="C16" s="15">
        <v>8144000</v>
      </c>
      <c r="D16" s="15">
        <v>8144000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20" ht="15" customHeight="1" x14ac:dyDescent="0.3">
      <c r="B17" s="14" t="s">
        <v>24</v>
      </c>
      <c r="C17" s="15">
        <v>39687070</v>
      </c>
      <c r="D17" s="15">
        <v>41784706.5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3889834.41</v>
      </c>
      <c r="P17" s="16"/>
      <c r="Q17" s="16">
        <v>0</v>
      </c>
      <c r="R17" s="17"/>
    </row>
    <row r="18" spans="2:20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20" ht="15.6" customHeight="1" x14ac:dyDescent="0.3">
      <c r="B19" s="10" t="s">
        <v>25</v>
      </c>
      <c r="C19" s="11">
        <f t="shared" ref="C19:J19" si="2">SUM(C20:C28)</f>
        <v>67861585</v>
      </c>
      <c r="D19" s="11">
        <f t="shared" si="2"/>
        <v>68098935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6214403.0300000012</v>
      </c>
      <c r="O19" s="12">
        <f t="shared" si="3"/>
        <v>6871277.6800000006</v>
      </c>
      <c r="P19" s="12">
        <f t="shared" si="3"/>
        <v>0</v>
      </c>
      <c r="Q19" s="12">
        <f t="shared" si="3"/>
        <v>0</v>
      </c>
      <c r="R19" s="13">
        <f>SUM(E19:P19)</f>
        <v>44334501.219999999</v>
      </c>
    </row>
    <row r="20" spans="2:20" ht="15.6" customHeight="1" x14ac:dyDescent="0.3">
      <c r="B20" s="14" t="s">
        <v>26</v>
      </c>
      <c r="C20" s="15">
        <v>11756493</v>
      </c>
      <c r="D20" s="15">
        <v>11206493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1059464</v>
      </c>
      <c r="P20" s="16"/>
      <c r="Q20" s="16">
        <v>0</v>
      </c>
      <c r="R20" s="17"/>
    </row>
    <row r="21" spans="2:20" ht="20.25" customHeight="1" x14ac:dyDescent="0.3">
      <c r="B21" s="14" t="s">
        <v>27</v>
      </c>
      <c r="C21" s="15">
        <v>275000</v>
      </c>
      <c r="D21" s="15">
        <v>2731650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13924</v>
      </c>
      <c r="P21" s="16"/>
      <c r="Q21" s="16">
        <v>0</v>
      </c>
      <c r="R21" s="17"/>
    </row>
    <row r="22" spans="2:20" ht="15.6" customHeight="1" x14ac:dyDescent="0.3">
      <c r="B22" s="14" t="s">
        <v>28</v>
      </c>
      <c r="C22" s="15">
        <v>1700000</v>
      </c>
      <c r="D22" s="15">
        <v>1700000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180200</v>
      </c>
      <c r="P22" s="16"/>
      <c r="Q22" s="16">
        <v>0</v>
      </c>
      <c r="R22" s="17"/>
    </row>
    <row r="23" spans="2:20" ht="15.6" customHeight="1" x14ac:dyDescent="0.3">
      <c r="B23" s="14" t="s">
        <v>29</v>
      </c>
      <c r="C23" s="15">
        <v>37862</v>
      </c>
      <c r="D23" s="15">
        <v>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20" ht="15.6" customHeight="1" x14ac:dyDescent="0.3">
      <c r="B24" s="14" t="s">
        <v>30</v>
      </c>
      <c r="C24" s="15">
        <v>37151343</v>
      </c>
      <c r="D24" s="15">
        <v>36151343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2975836.64</v>
      </c>
      <c r="P24" s="16"/>
      <c r="Q24" s="16">
        <v>0</v>
      </c>
      <c r="R24" s="17"/>
    </row>
    <row r="25" spans="2:20" ht="15.6" customHeight="1" x14ac:dyDescent="0.3">
      <c r="B25" s="14" t="s">
        <v>31</v>
      </c>
      <c r="C25" s="15">
        <v>6095743</v>
      </c>
      <c r="D25" s="32">
        <v>5850943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442726.7</v>
      </c>
      <c r="P25" s="16"/>
      <c r="Q25" s="16">
        <v>0</v>
      </c>
      <c r="R25" s="17"/>
      <c r="T25" s="32">
        <f>+M25-1281304.06</f>
        <v>-147518.08000000007</v>
      </c>
    </row>
    <row r="26" spans="2:20" ht="15.6" customHeight="1" x14ac:dyDescent="0.3">
      <c r="B26" s="14" t="s">
        <v>32</v>
      </c>
      <c r="C26" s="15">
        <v>1200000</v>
      </c>
      <c r="D26" s="15">
        <v>817700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>
        <v>66662.12</v>
      </c>
      <c r="P26" s="16"/>
      <c r="Q26" s="16">
        <v>0</v>
      </c>
      <c r="R26" s="17"/>
    </row>
    <row r="27" spans="2:20" ht="15.6" customHeight="1" x14ac:dyDescent="0.3">
      <c r="B27" s="14" t="s">
        <v>33</v>
      </c>
      <c r="C27" s="15">
        <v>1696424</v>
      </c>
      <c r="D27" s="32">
        <v>1744224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170043.67</v>
      </c>
      <c r="P27" s="16"/>
      <c r="Q27" s="16">
        <v>0</v>
      </c>
      <c r="R27" s="17"/>
    </row>
    <row r="28" spans="2:20" ht="15.6" customHeight="1" x14ac:dyDescent="0.3">
      <c r="B28" s="14" t="s">
        <v>34</v>
      </c>
      <c r="C28" s="15">
        <v>7948720</v>
      </c>
      <c r="D28" s="15">
        <v>7858720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1962420.55</v>
      </c>
      <c r="P28" s="16"/>
      <c r="Q28" s="16">
        <v>0</v>
      </c>
      <c r="R28" s="17"/>
    </row>
    <row r="29" spans="2:20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20" ht="15.6" customHeight="1" x14ac:dyDescent="0.3">
      <c r="B30" s="10" t="s">
        <v>35</v>
      </c>
      <c r="C30" s="11">
        <f>SUM(C31:C39)</f>
        <v>16095918</v>
      </c>
      <c r="D30" s="11">
        <f>SUM(D31:D39)</f>
        <v>16002968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850258.31</v>
      </c>
      <c r="O30" s="12">
        <f t="shared" si="4"/>
        <v>1837352.43</v>
      </c>
      <c r="P30" s="12">
        <f t="shared" si="4"/>
        <v>0</v>
      </c>
      <c r="Q30" s="12">
        <f t="shared" si="4"/>
        <v>0</v>
      </c>
      <c r="R30" s="13">
        <f>SUM(E30:P30)</f>
        <v>8793989.8699999992</v>
      </c>
    </row>
    <row r="31" spans="2:20" ht="15.6" customHeight="1" x14ac:dyDescent="0.3">
      <c r="B31" s="14" t="s">
        <v>36</v>
      </c>
      <c r="C31" s="15">
        <v>2110553</v>
      </c>
      <c r="D31" s="15">
        <v>1183263.1000000001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33150</v>
      </c>
      <c r="P31" s="16"/>
      <c r="Q31" s="16">
        <v>0</v>
      </c>
      <c r="R31" s="17"/>
    </row>
    <row r="32" spans="2:20" ht="15.6" customHeight="1" x14ac:dyDescent="0.3">
      <c r="B32" s="14" t="s">
        <v>37</v>
      </c>
      <c r="C32" s="15">
        <v>100000</v>
      </c>
      <c r="D32" s="15">
        <v>100300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38</v>
      </c>
      <c r="C33" s="15">
        <v>2376351</v>
      </c>
      <c r="D33" s="32">
        <v>1840015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640238.05000000005</v>
      </c>
      <c r="P33" s="16"/>
      <c r="Q33" s="16">
        <v>0</v>
      </c>
      <c r="R33" s="17"/>
    </row>
    <row r="34" spans="2:18" ht="15.6" customHeight="1" x14ac:dyDescent="0.3">
      <c r="B34" s="14" t="s">
        <v>39</v>
      </c>
      <c r="C34" s="15">
        <v>346952</v>
      </c>
      <c r="D34" s="32">
        <v>196952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40</v>
      </c>
      <c r="C35" s="15">
        <v>50000</v>
      </c>
      <c r="D35" s="15">
        <v>125000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99356</v>
      </c>
      <c r="P35" s="16"/>
      <c r="Q35" s="16">
        <v>0</v>
      </c>
      <c r="R35" s="17"/>
    </row>
    <row r="36" spans="2:18" ht="15.6" customHeight="1" x14ac:dyDescent="0.3">
      <c r="B36" s="14" t="s">
        <v>41</v>
      </c>
      <c r="C36" s="15"/>
      <c r="D36" s="32">
        <v>174086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6001.01</v>
      </c>
      <c r="P36" s="16"/>
      <c r="Q36" s="16">
        <v>0</v>
      </c>
      <c r="R36" s="17"/>
    </row>
    <row r="37" spans="2:18" ht="15.6" customHeight="1" x14ac:dyDescent="0.3">
      <c r="B37" s="14" t="s">
        <v>42</v>
      </c>
      <c r="C37" s="15">
        <v>10600000</v>
      </c>
      <c r="D37" s="32">
        <v>11014045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770359.63</v>
      </c>
      <c r="P37" s="16"/>
      <c r="Q37" s="16">
        <v>0</v>
      </c>
      <c r="R37" s="17"/>
    </row>
    <row r="38" spans="2:18" ht="15.6" customHeight="1" x14ac:dyDescent="0.3">
      <c r="B38" s="14" t="s">
        <v>43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>
        <v>288247.74</v>
      </c>
      <c r="P38" s="16"/>
      <c r="Q38" s="16"/>
      <c r="R38" s="17"/>
    </row>
    <row r="39" spans="2:18" ht="16.5" customHeight="1" x14ac:dyDescent="0.3">
      <c r="B39" s="14" t="s">
        <v>44</v>
      </c>
      <c r="C39" s="15">
        <v>512062</v>
      </c>
      <c r="D39" s="32">
        <v>1369306.9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45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46</v>
      </c>
      <c r="C41" s="11">
        <f>SUM(C42:C48)</f>
        <v>250000</v>
      </c>
      <c r="D41" s="11">
        <f>SUM(D42:D48)</f>
        <v>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3">
        <f>SUM(E41:P41)</f>
        <v>0</v>
      </c>
    </row>
    <row r="42" spans="2:18" ht="20.25" x14ac:dyDescent="0.3">
      <c r="B42" s="14" t="s">
        <v>47</v>
      </c>
      <c r="C42" s="15">
        <v>250000</v>
      </c>
      <c r="D42" s="15">
        <v>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48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49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50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51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52</v>
      </c>
      <c r="C47" s="15"/>
      <c r="D47" s="15">
        <v>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53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54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R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3">
        <f t="shared" si="6"/>
        <v>0</v>
      </c>
    </row>
    <row r="51" spans="2:18" ht="20.25" x14ac:dyDescent="0.3">
      <c r="B51" s="14" t="s">
        <v>55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56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57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58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59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60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61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62</v>
      </c>
      <c r="C59" s="11">
        <f t="shared" ref="C59:J59" si="7">SUM(C60:C68)</f>
        <v>0</v>
      </c>
      <c r="D59" s="11">
        <f t="shared" si="7"/>
        <v>8182600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3">
        <f>SUM(F59:P59)</f>
        <v>63930.01</v>
      </c>
    </row>
    <row r="60" spans="2:18" ht="15.6" customHeight="1" x14ac:dyDescent="0.3">
      <c r="B60" s="14" t="s">
        <v>63</v>
      </c>
      <c r="C60" s="15"/>
      <c r="D60" s="15">
        <v>82600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64</v>
      </c>
      <c r="C61" s="15">
        <v>0</v>
      </c>
      <c r="D61" s="15"/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65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66</v>
      </c>
      <c r="C63" s="15">
        <v>0</v>
      </c>
      <c r="D63" s="15">
        <v>8100000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67</v>
      </c>
      <c r="C64" s="20">
        <v>0</v>
      </c>
      <c r="D64" s="20"/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68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69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70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71</v>
      </c>
      <c r="C68" s="15">
        <v>0</v>
      </c>
      <c r="D68" s="15">
        <v>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72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9">SUM(F71:F74)</f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3">
        <f t="shared" si="9"/>
        <v>0</v>
      </c>
    </row>
    <row r="71" spans="2:18" ht="20.25" x14ac:dyDescent="0.3">
      <c r="B71" s="14" t="s">
        <v>73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74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75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76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77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R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3">
        <f t="shared" si="12"/>
        <v>0</v>
      </c>
    </row>
    <row r="77" spans="2:18" ht="20.25" x14ac:dyDescent="0.3">
      <c r="B77" s="14" t="s">
        <v>78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79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80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13">SUM(F81:F83)</f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3">
        <f t="shared" si="13"/>
        <v>0</v>
      </c>
    </row>
    <row r="81" spans="2:18" ht="20.25" x14ac:dyDescent="0.3">
      <c r="B81" s="14" t="s">
        <v>81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82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83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84</v>
      </c>
      <c r="C85" s="11">
        <f t="shared" ref="C85:I85" si="15">+C12+C19+C30+C41+C50+C59+C70+C76+C80</f>
        <v>563854610</v>
      </c>
      <c r="D85" s="11">
        <f t="shared" si="15"/>
        <v>573860996.5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36968296.219999999</v>
      </c>
      <c r="O85" s="11">
        <f t="shared" si="16"/>
        <v>41137661.050000004</v>
      </c>
      <c r="P85" s="11">
        <f t="shared" si="16"/>
        <v>0</v>
      </c>
      <c r="Q85" s="11">
        <f t="shared" si="16"/>
        <v>0</v>
      </c>
      <c r="R85" s="24">
        <f>SUM(R12:R84)</f>
        <v>312477100.01999998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85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86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4"/>
      <c r="L88" s="11">
        <f t="shared" ref="L88:R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24">
        <f t="shared" si="18"/>
        <v>0</v>
      </c>
    </row>
    <row r="89" spans="2:18" s="25" customFormat="1" ht="20.25" x14ac:dyDescent="0.3">
      <c r="B89" s="26" t="s">
        <v>87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88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89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4"/>
      <c r="L92" s="11">
        <v>0</v>
      </c>
      <c r="M92" s="11">
        <f t="shared" ref="M92:R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24">
        <f t="shared" si="20"/>
        <v>0</v>
      </c>
    </row>
    <row r="93" spans="2:18" s="25" customFormat="1" ht="20.25" x14ac:dyDescent="0.3">
      <c r="B93" s="26" t="s">
        <v>90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91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92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4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24">
        <f t="shared" si="21"/>
        <v>0</v>
      </c>
    </row>
    <row r="97" spans="2:18" s="25" customFormat="1" ht="20.25" x14ac:dyDescent="0.3">
      <c r="B97" s="26" t="s">
        <v>93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94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4"/>
      <c r="L99" s="11">
        <f t="shared" ref="L99:R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24">
        <f t="shared" si="23"/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95</v>
      </c>
      <c r="C101" s="55">
        <f t="shared" ref="C101:J101" si="24">+C85+C99</f>
        <v>563854610</v>
      </c>
      <c r="D101" s="55">
        <f t="shared" si="24"/>
        <v>573860996.5</v>
      </c>
      <c r="E101" s="55">
        <f t="shared" si="24"/>
        <v>32763928.640000001</v>
      </c>
      <c r="F101" s="55">
        <f t="shared" si="24"/>
        <v>33205275.879999999</v>
      </c>
      <c r="G101" s="55">
        <f t="shared" si="24"/>
        <v>38913006.759999998</v>
      </c>
      <c r="H101" s="55">
        <f t="shared" si="24"/>
        <v>57530255.859999999</v>
      </c>
      <c r="I101" s="55">
        <f t="shared" si="24"/>
        <v>36934293.089999996</v>
      </c>
      <c r="J101" s="55">
        <f t="shared" si="24"/>
        <v>0</v>
      </c>
      <c r="K101" s="56">
        <f>SUM(K85:K100)</f>
        <v>0</v>
      </c>
      <c r="L101" s="55">
        <f t="shared" ref="L101:R101" si="25">+L85+L99</f>
        <v>0</v>
      </c>
      <c r="M101" s="55">
        <f t="shared" si="25"/>
        <v>35024382.520000003</v>
      </c>
      <c r="N101" s="55">
        <f t="shared" si="25"/>
        <v>36968296.219999999</v>
      </c>
      <c r="O101" s="55">
        <f t="shared" si="25"/>
        <v>41137661.050000004</v>
      </c>
      <c r="P101" s="55">
        <f t="shared" si="25"/>
        <v>0</v>
      </c>
      <c r="Q101" s="55">
        <f t="shared" si="25"/>
        <v>0</v>
      </c>
      <c r="R101" s="56">
        <f t="shared" si="25"/>
        <v>312477100.01999998</v>
      </c>
    </row>
    <row r="102" spans="2:18" ht="12" customHeight="1" thickBot="1" x14ac:dyDescent="0.3">
      <c r="B102" s="30" t="s">
        <v>96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59" t="s">
        <v>101</v>
      </c>
      <c r="C103" s="60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75" t="s">
        <v>102</v>
      </c>
      <c r="C104" s="76"/>
      <c r="D104" s="33"/>
      <c r="E104" s="31"/>
      <c r="F104" s="73" t="s">
        <v>109</v>
      </c>
      <c r="G104" s="73"/>
      <c r="H104" s="73"/>
      <c r="I104" s="31"/>
      <c r="J104" s="73" t="s">
        <v>100</v>
      </c>
      <c r="K104" s="73"/>
      <c r="L104" s="73"/>
      <c r="M104" s="73"/>
      <c r="N104" s="73"/>
      <c r="O104" s="73"/>
      <c r="P104" s="73"/>
      <c r="Q104" s="73"/>
      <c r="R104" s="73"/>
    </row>
    <row r="105" spans="2:18" ht="62.25" customHeight="1" thickBot="1" x14ac:dyDescent="0.4">
      <c r="B105" s="71" t="s">
        <v>103</v>
      </c>
      <c r="C105" s="72"/>
      <c r="D105" s="33"/>
      <c r="E105" s="31"/>
      <c r="F105" s="74" t="s">
        <v>110</v>
      </c>
      <c r="G105" s="74"/>
      <c r="H105" s="74"/>
      <c r="I105" s="31"/>
      <c r="J105" s="74" t="s">
        <v>108</v>
      </c>
      <c r="K105" s="74"/>
      <c r="L105" s="74"/>
      <c r="M105" s="74"/>
      <c r="N105" s="74"/>
      <c r="O105" s="74"/>
      <c r="P105" s="74"/>
      <c r="Q105" s="74"/>
      <c r="R105" s="74"/>
    </row>
    <row r="106" spans="2:18" ht="27" customHeight="1" x14ac:dyDescent="0.25">
      <c r="B106" s="58" t="s">
        <v>104</v>
      </c>
      <c r="C106" s="34"/>
      <c r="D106" s="33"/>
      <c r="E106" s="31"/>
      <c r="I106" s="31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97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98</v>
      </c>
      <c r="C113" s="38"/>
      <c r="D113" s="38"/>
      <c r="E113" s="37"/>
      <c r="F113" s="37"/>
      <c r="G113" s="36"/>
      <c r="H113" s="36"/>
      <c r="I113" s="36"/>
      <c r="J113" s="37" t="s">
        <v>99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0"/>
      <c r="J130" s="70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R104"/>
    <mergeCell ref="F105:H105"/>
    <mergeCell ref="J105:R105"/>
    <mergeCell ref="J106:R106"/>
    <mergeCell ref="B104:C104"/>
    <mergeCell ref="A2:R2"/>
    <mergeCell ref="A3:R3"/>
    <mergeCell ref="A4:R4"/>
    <mergeCell ref="A5:R5"/>
    <mergeCell ref="A6:R6"/>
    <mergeCell ref="B103:C103"/>
    <mergeCell ref="A7:R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2023-08-31T19:05:05Z</cp:lastPrinted>
  <dcterms:created xsi:type="dcterms:W3CDTF">2021-11-08T14:46:14Z</dcterms:created>
  <dcterms:modified xsi:type="dcterms:W3CDTF">2023-09-04T14:49:45Z</dcterms:modified>
</cp:coreProperties>
</file>