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8D6A6916-ABBA-4968-A0FB-9C74FCC24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R65" i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<sst xmlns="http://schemas.openxmlformats.org/spreadsheetml/2006/main" count="114" uniqueCount="112">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</sst>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17</xdr:col>
      <xdr:colOff>1349375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3"/>
  <sheetViews>
    <sheetView tabSelected="1" topLeftCell="A65" zoomScale="70" zoomScaleNormal="70" zoomScalePageLayoutView="80" workbookViewId="0">
      <selection activeCell="M27" sqref="M27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hidden="1" customWidth="1"/>
    <col min="16" max="16" width="14.42578125" hidden="1" customWidth="1"/>
    <col min="17" max="17" width="17.28515625" hidden="1" customWidth="1"/>
    <col min="18" max="18" width="23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1" x14ac:dyDescent="0.3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1" x14ac:dyDescent="0.35">
      <c r="A4" s="67" t="s">
        <v>108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21" x14ac:dyDescent="0.3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26.25" x14ac:dyDescent="0.4">
      <c r="A6" s="68" t="s">
        <v>107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21" x14ac:dyDescent="0.3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2" customHeight="1" thickBot="1" x14ac:dyDescent="0.3"/>
    <row r="9" spans="1:18" ht="15.75" customHeight="1" x14ac:dyDescent="0.25">
      <c r="B9" s="71" t="s">
        <v>4</v>
      </c>
      <c r="C9" s="73" t="s">
        <v>5</v>
      </c>
      <c r="D9" s="73" t="s">
        <v>6</v>
      </c>
      <c r="E9" s="75" t="s">
        <v>7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52"/>
      <c r="R9" s="2"/>
    </row>
    <row r="10" spans="1:18" ht="30.75" customHeight="1" thickBot="1" x14ac:dyDescent="0.3">
      <c r="B10" s="72"/>
      <c r="C10" s="74"/>
      <c r="D10" s="74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106</v>
      </c>
      <c r="O10" s="4" t="s">
        <v>16</v>
      </c>
      <c r="P10" s="4" t="s">
        <v>17</v>
      </c>
      <c r="Q10" s="53" t="s">
        <v>17</v>
      </c>
      <c r="R10" s="6" t="s">
        <v>18</v>
      </c>
    </row>
    <row r="11" spans="1:18" ht="15.6" customHeight="1" x14ac:dyDescent="0.25">
      <c r="B11" s="7" t="s">
        <v>19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20</v>
      </c>
      <c r="C12" s="11">
        <f t="shared" ref="C12:J12" si="0">SUM(C13:C17)</f>
        <v>479647107</v>
      </c>
      <c r="D12" s="11">
        <f t="shared" si="0"/>
        <v>481576493.5</v>
      </c>
      <c r="E12" s="11">
        <f t="shared" si="0"/>
        <v>28160632.66</v>
      </c>
      <c r="F12" s="12">
        <f t="shared" si="0"/>
        <v>28250689</v>
      </c>
      <c r="G12" s="12">
        <f t="shared" si="0"/>
        <v>31910391.579999998</v>
      </c>
      <c r="H12" s="12">
        <f t="shared" si="0"/>
        <v>49888906.799999997</v>
      </c>
      <c r="I12" s="12">
        <f t="shared" si="0"/>
        <v>29234845.530000001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29506547.530000001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3">
        <f>SUM(E12:P12)</f>
        <v>196952013.09999999</v>
      </c>
    </row>
    <row r="13" spans="1:18" ht="15.6" customHeight="1" x14ac:dyDescent="0.3">
      <c r="B13" s="14" t="s">
        <v>21</v>
      </c>
      <c r="C13" s="15">
        <v>302418332</v>
      </c>
      <c r="D13" s="15">
        <v>299828832</v>
      </c>
      <c r="E13" s="15">
        <v>22456777</v>
      </c>
      <c r="F13" s="16">
        <v>22549164.690000001</v>
      </c>
      <c r="G13" s="16">
        <v>25677108.57</v>
      </c>
      <c r="H13" s="16">
        <v>22711522.670000002</v>
      </c>
      <c r="I13" s="16">
        <v>23309449.370000001</v>
      </c>
      <c r="J13" s="16">
        <v>0</v>
      </c>
      <c r="K13" s="17">
        <v>0</v>
      </c>
      <c r="L13" s="16">
        <v>0</v>
      </c>
      <c r="M13" s="16">
        <v>23575666</v>
      </c>
      <c r="N13" s="16">
        <v>0</v>
      </c>
      <c r="O13" s="16">
        <v>0</v>
      </c>
      <c r="P13" s="16"/>
      <c r="Q13" s="16">
        <v>0</v>
      </c>
      <c r="R13" s="17"/>
    </row>
    <row r="14" spans="1:18" ht="15.6" customHeight="1" x14ac:dyDescent="0.3">
      <c r="B14" s="14" t="s">
        <v>22</v>
      </c>
      <c r="C14" s="15">
        <v>129397705</v>
      </c>
      <c r="D14" s="15">
        <v>131818955</v>
      </c>
      <c r="E14" s="15">
        <v>2306000</v>
      </c>
      <c r="F14" s="16">
        <v>2307000</v>
      </c>
      <c r="G14" s="16">
        <v>2353000</v>
      </c>
      <c r="H14" s="16">
        <v>23730360.329999998</v>
      </c>
      <c r="I14" s="16">
        <v>2377166.67</v>
      </c>
      <c r="J14" s="16">
        <v>0</v>
      </c>
      <c r="K14" s="17">
        <v>0</v>
      </c>
      <c r="L14" s="16">
        <v>0</v>
      </c>
      <c r="M14" s="16">
        <v>2351000</v>
      </c>
      <c r="N14" s="16">
        <v>0</v>
      </c>
      <c r="O14" s="16">
        <v>0</v>
      </c>
      <c r="P14" s="16"/>
      <c r="Q14" s="16">
        <v>0</v>
      </c>
      <c r="R14" s="17"/>
    </row>
    <row r="15" spans="1:18" ht="15" customHeight="1" x14ac:dyDescent="0.3">
      <c r="B15" s="14" t="s">
        <v>23</v>
      </c>
      <c r="C15" s="15">
        <v>0</v>
      </c>
      <c r="D15" s="15">
        <v>0</v>
      </c>
      <c r="E15" s="15"/>
      <c r="F15" s="16"/>
      <c r="G15" s="16">
        <v>0</v>
      </c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24</v>
      </c>
      <c r="C16" s="15">
        <v>8144000</v>
      </c>
      <c r="D16" s="15">
        <v>8144000</v>
      </c>
      <c r="E16" s="15"/>
      <c r="F16" s="16"/>
      <c r="G16" s="16">
        <v>0</v>
      </c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18" ht="15" customHeight="1" x14ac:dyDescent="0.3">
      <c r="B17" s="14" t="s">
        <v>25</v>
      </c>
      <c r="C17" s="15">
        <v>39687070</v>
      </c>
      <c r="D17" s="15">
        <v>41784706.5</v>
      </c>
      <c r="E17" s="32">
        <v>3397855.66</v>
      </c>
      <c r="F17" s="16">
        <v>3394524.31</v>
      </c>
      <c r="G17" s="16">
        <v>3880283.01</v>
      </c>
      <c r="H17" s="16">
        <v>3447023.8</v>
      </c>
      <c r="I17" s="16">
        <v>3548229.49</v>
      </c>
      <c r="J17" s="16">
        <v>0</v>
      </c>
      <c r="K17" s="17">
        <v>0</v>
      </c>
      <c r="L17" s="16">
        <v>0</v>
      </c>
      <c r="M17" s="16">
        <v>3579881.53</v>
      </c>
      <c r="N17" s="16">
        <v>0</v>
      </c>
      <c r="O17" s="16">
        <v>0</v>
      </c>
      <c r="P17" s="16"/>
      <c r="Q17" s="16">
        <v>0</v>
      </c>
      <c r="R17" s="17"/>
    </row>
    <row r="18" spans="2:18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18" ht="15.6" customHeight="1" x14ac:dyDescent="0.3">
      <c r="B19" s="10" t="s">
        <v>26</v>
      </c>
      <c r="C19" s="11">
        <f t="shared" ref="C19:J19" si="2">SUM(C20:C28)</f>
        <v>67861585</v>
      </c>
      <c r="D19" s="11">
        <f t="shared" si="2"/>
        <v>68149585</v>
      </c>
      <c r="E19" s="11">
        <f t="shared" si="2"/>
        <v>4121725.98</v>
      </c>
      <c r="F19" s="12">
        <f t="shared" si="2"/>
        <v>4455991.88</v>
      </c>
      <c r="G19" s="12">
        <f t="shared" si="2"/>
        <v>6162919.6799999997</v>
      </c>
      <c r="H19" s="12">
        <f t="shared" si="2"/>
        <v>5006742.68</v>
      </c>
      <c r="I19" s="12">
        <f t="shared" si="2"/>
        <v>6495615.3000000007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5005824.99</v>
      </c>
      <c r="N19" s="12">
        <f t="shared" si="3"/>
        <v>0</v>
      </c>
      <c r="O19" s="12">
        <f t="shared" si="3"/>
        <v>0</v>
      </c>
      <c r="P19" s="12">
        <f t="shared" si="3"/>
        <v>0</v>
      </c>
      <c r="Q19" s="12">
        <f t="shared" si="3"/>
        <v>0</v>
      </c>
      <c r="R19" s="13">
        <f>SUM(E19:P19)</f>
        <v>31248820.509999998</v>
      </c>
    </row>
    <row r="20" spans="2:18" ht="15.6" customHeight="1" x14ac:dyDescent="0.3">
      <c r="B20" s="14" t="s">
        <v>27</v>
      </c>
      <c r="C20" s="15">
        <v>11756493</v>
      </c>
      <c r="D20" s="15">
        <v>11206493</v>
      </c>
      <c r="E20" s="32">
        <v>870902.87</v>
      </c>
      <c r="F20" s="57">
        <v>852699.53</v>
      </c>
      <c r="G20" s="16">
        <v>999793.4</v>
      </c>
      <c r="H20" s="18">
        <v>987098.82</v>
      </c>
      <c r="I20" s="16">
        <v>1017156.18</v>
      </c>
      <c r="J20" s="16">
        <v>0</v>
      </c>
      <c r="K20" s="17">
        <v>0</v>
      </c>
      <c r="L20" s="16">
        <v>0</v>
      </c>
      <c r="M20" s="16">
        <v>1046972.51</v>
      </c>
      <c r="N20" s="16">
        <v>0</v>
      </c>
      <c r="O20" s="16">
        <v>0</v>
      </c>
      <c r="P20" s="16"/>
      <c r="Q20" s="16">
        <v>0</v>
      </c>
      <c r="R20" s="17"/>
    </row>
    <row r="21" spans="2:18" ht="20.25" customHeight="1" x14ac:dyDescent="0.3">
      <c r="B21" s="14" t="s">
        <v>28</v>
      </c>
      <c r="C21" s="15">
        <v>275000</v>
      </c>
      <c r="D21" s="15">
        <v>2950000</v>
      </c>
      <c r="E21" s="15"/>
      <c r="F21" s="16">
        <v>23600</v>
      </c>
      <c r="G21" s="16">
        <v>23600</v>
      </c>
      <c r="H21" s="16">
        <v>9587.5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>
        <v>0</v>
      </c>
      <c r="R21" s="17"/>
    </row>
    <row r="22" spans="2:18" ht="15.6" customHeight="1" x14ac:dyDescent="0.3">
      <c r="B22" s="14" t="s">
        <v>29</v>
      </c>
      <c r="C22" s="15">
        <v>1700000</v>
      </c>
      <c r="D22" s="15">
        <v>1700000</v>
      </c>
      <c r="E22" s="32">
        <v>74450</v>
      </c>
      <c r="F22" s="16">
        <v>161650</v>
      </c>
      <c r="G22" s="16">
        <v>111250</v>
      </c>
      <c r="H22" s="16">
        <v>78100</v>
      </c>
      <c r="I22" s="16">
        <v>118400</v>
      </c>
      <c r="J22" s="16">
        <v>0</v>
      </c>
      <c r="K22" s="17">
        <v>0</v>
      </c>
      <c r="L22" s="16">
        <v>0</v>
      </c>
      <c r="M22" s="16">
        <v>90550</v>
      </c>
      <c r="N22" s="16">
        <v>0</v>
      </c>
      <c r="O22" s="16">
        <v>0</v>
      </c>
      <c r="P22" s="16"/>
      <c r="Q22" s="16">
        <v>0</v>
      </c>
      <c r="R22" s="17"/>
    </row>
    <row r="23" spans="2:18" ht="15.6" customHeight="1" x14ac:dyDescent="0.3">
      <c r="B23" s="14" t="s">
        <v>30</v>
      </c>
      <c r="C23" s="15">
        <v>37862</v>
      </c>
      <c r="D23" s="15">
        <v>37862</v>
      </c>
      <c r="E23" s="15"/>
      <c r="F23" s="16">
        <v>0</v>
      </c>
      <c r="G23" s="16"/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18" ht="15.6" customHeight="1" x14ac:dyDescent="0.3">
      <c r="B24" s="14" t="s">
        <v>31</v>
      </c>
      <c r="C24" s="15">
        <v>37151343</v>
      </c>
      <c r="D24" s="15">
        <v>36151343</v>
      </c>
      <c r="E24" s="32">
        <v>2742376</v>
      </c>
      <c r="F24" s="32">
        <v>2787806</v>
      </c>
      <c r="G24" s="16">
        <v>3141326.06</v>
      </c>
      <c r="H24" s="16">
        <v>2687178.82</v>
      </c>
      <c r="I24" s="16">
        <v>3211666.72</v>
      </c>
      <c r="J24" s="16">
        <v>0</v>
      </c>
      <c r="K24" s="17">
        <v>0</v>
      </c>
      <c r="L24" s="16">
        <v>0</v>
      </c>
      <c r="M24" s="16">
        <v>2649392</v>
      </c>
      <c r="N24" s="16">
        <v>0</v>
      </c>
      <c r="O24" s="16">
        <v>0</v>
      </c>
      <c r="P24" s="16"/>
      <c r="Q24" s="16">
        <v>0</v>
      </c>
      <c r="R24" s="17"/>
    </row>
    <row r="25" spans="2:18" ht="15.6" customHeight="1" x14ac:dyDescent="0.3">
      <c r="B25" s="14" t="s">
        <v>32</v>
      </c>
      <c r="C25" s="15">
        <v>6095743</v>
      </c>
      <c r="D25" s="32">
        <v>5850943</v>
      </c>
      <c r="E25" s="15">
        <v>385197.11</v>
      </c>
      <c r="F25" s="16">
        <v>278374.63</v>
      </c>
      <c r="G25" s="16">
        <v>523465.38</v>
      </c>
      <c r="H25" s="18">
        <v>265959.52</v>
      </c>
      <c r="I25" s="16">
        <v>580379</v>
      </c>
      <c r="J25" s="16">
        <v>0</v>
      </c>
      <c r="K25" s="17">
        <v>0</v>
      </c>
      <c r="L25" s="16">
        <v>0</v>
      </c>
      <c r="M25" s="16">
        <v>1133785.98</v>
      </c>
      <c r="N25" s="16">
        <v>0</v>
      </c>
      <c r="O25" s="16">
        <v>0</v>
      </c>
      <c r="P25" s="16"/>
      <c r="Q25" s="16">
        <v>0</v>
      </c>
      <c r="R25" s="17"/>
    </row>
    <row r="26" spans="2:18" ht="15.6" customHeight="1" x14ac:dyDescent="0.3">
      <c r="B26" s="14" t="s">
        <v>33</v>
      </c>
      <c r="C26" s="15">
        <v>1200000</v>
      </c>
      <c r="D26" s="15">
        <v>800000</v>
      </c>
      <c r="E26" s="15"/>
      <c r="F26" s="16">
        <v>92921.72</v>
      </c>
      <c r="G26" s="16">
        <v>37192.9</v>
      </c>
      <c r="H26" s="32">
        <v>24399.07</v>
      </c>
      <c r="I26" s="16">
        <v>255459.99</v>
      </c>
      <c r="J26" s="16"/>
      <c r="K26" s="17">
        <v>0</v>
      </c>
      <c r="L26" s="16">
        <v>0</v>
      </c>
      <c r="M26" s="16">
        <v>14956.5</v>
      </c>
      <c r="N26" s="16">
        <v>0</v>
      </c>
      <c r="O26" s="16"/>
      <c r="P26" s="16"/>
      <c r="Q26" s="16">
        <v>0</v>
      </c>
      <c r="R26" s="17"/>
    </row>
    <row r="27" spans="2:18" ht="15.6" customHeight="1" x14ac:dyDescent="0.3">
      <c r="B27" s="14" t="s">
        <v>34</v>
      </c>
      <c r="C27" s="15">
        <v>1696424</v>
      </c>
      <c r="D27" s="32">
        <v>1504224</v>
      </c>
      <c r="E27" s="15">
        <v>48800</v>
      </c>
      <c r="F27" s="16">
        <v>258940</v>
      </c>
      <c r="G27" s="16">
        <v>112792</v>
      </c>
      <c r="H27" s="16">
        <v>112992</v>
      </c>
      <c r="I27" s="16">
        <v>48700</v>
      </c>
      <c r="J27" s="16">
        <v>0</v>
      </c>
      <c r="K27" s="17">
        <v>0</v>
      </c>
      <c r="L27" s="16">
        <v>0</v>
      </c>
      <c r="M27" s="16">
        <v>49400</v>
      </c>
      <c r="N27" s="16">
        <v>0</v>
      </c>
      <c r="O27" s="16">
        <v>0</v>
      </c>
      <c r="P27" s="16"/>
      <c r="Q27" s="16">
        <v>0</v>
      </c>
      <c r="R27" s="17"/>
    </row>
    <row r="28" spans="2:18" ht="15.6" customHeight="1" x14ac:dyDescent="0.3">
      <c r="B28" s="14" t="s">
        <v>35</v>
      </c>
      <c r="C28" s="15">
        <v>7948720</v>
      </c>
      <c r="D28" s="15">
        <v>7948720</v>
      </c>
      <c r="E28" s="15"/>
      <c r="F28" s="16">
        <v>0</v>
      </c>
      <c r="G28" s="16">
        <v>1213499.94</v>
      </c>
      <c r="H28" s="16">
        <v>841426.95</v>
      </c>
      <c r="I28" s="16">
        <v>1263853.4099999999</v>
      </c>
      <c r="J28" s="16">
        <v>0</v>
      </c>
      <c r="K28" s="17"/>
      <c r="L28" s="16">
        <v>0</v>
      </c>
      <c r="M28" s="16">
        <v>20768</v>
      </c>
      <c r="N28" s="16">
        <v>0</v>
      </c>
      <c r="O28" s="16">
        <v>0</v>
      </c>
      <c r="P28" s="16"/>
      <c r="Q28" s="16">
        <v>0</v>
      </c>
      <c r="R28" s="17"/>
    </row>
    <row r="29" spans="2:18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18" ht="15.6" customHeight="1" x14ac:dyDescent="0.3">
      <c r="B30" s="10" t="s">
        <v>36</v>
      </c>
      <c r="C30" s="11">
        <f>SUM(C31:C39)</f>
        <v>16095918</v>
      </c>
      <c r="D30" s="11">
        <f>SUM(D31:D39)</f>
        <v>15802318</v>
      </c>
      <c r="E30" s="11">
        <f>SUM(E31:E39)</f>
        <v>481570</v>
      </c>
      <c r="F30" s="12">
        <f>F31+F32+F33+F34+F35+F36+F37+F38+F39</f>
        <v>498595</v>
      </c>
      <c r="G30" s="12">
        <f>SUM(G31:G39)</f>
        <v>839695.5</v>
      </c>
      <c r="H30" s="12">
        <f>SUM(H31:H39)</f>
        <v>2634606.38</v>
      </c>
      <c r="I30" s="12">
        <f>SUM(I31:I39)</f>
        <v>1139902.25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512010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0</v>
      </c>
      <c r="R30" s="13">
        <f>SUM(E30:P30)</f>
        <v>6106379.1299999999</v>
      </c>
    </row>
    <row r="31" spans="2:18" ht="15.6" customHeight="1" x14ac:dyDescent="0.3">
      <c r="B31" s="14" t="s">
        <v>37</v>
      </c>
      <c r="C31" s="15">
        <v>2110553</v>
      </c>
      <c r="D31" s="15">
        <v>1383353</v>
      </c>
      <c r="E31" s="15">
        <v>8520</v>
      </c>
      <c r="F31" s="32">
        <v>25545</v>
      </c>
      <c r="G31" s="16">
        <v>231327.5</v>
      </c>
      <c r="H31" s="16">
        <v>51158</v>
      </c>
      <c r="I31" s="16">
        <v>75243</v>
      </c>
      <c r="J31" s="16">
        <v>0</v>
      </c>
      <c r="K31" s="17">
        <v>0</v>
      </c>
      <c r="L31" s="16">
        <v>0</v>
      </c>
      <c r="M31" s="16">
        <v>12060</v>
      </c>
      <c r="N31" s="16">
        <v>0</v>
      </c>
      <c r="O31" s="16">
        <v>0</v>
      </c>
      <c r="P31" s="16"/>
      <c r="Q31" s="16">
        <v>0</v>
      </c>
      <c r="R31" s="17"/>
    </row>
    <row r="32" spans="2:18" ht="15.6" customHeight="1" x14ac:dyDescent="0.3">
      <c r="B32" s="14" t="s">
        <v>38</v>
      </c>
      <c r="C32" s="15">
        <v>100000</v>
      </c>
      <c r="D32" s="15">
        <v>100000</v>
      </c>
      <c r="E32" s="15">
        <v>0</v>
      </c>
      <c r="F32" s="16"/>
      <c r="G32" s="16"/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>
        <v>0</v>
      </c>
      <c r="R32" s="17"/>
    </row>
    <row r="33" spans="2:18" ht="15.6" customHeight="1" x14ac:dyDescent="0.3">
      <c r="B33" s="14" t="s">
        <v>39</v>
      </c>
      <c r="C33" s="15">
        <v>2376351</v>
      </c>
      <c r="D33" s="32">
        <v>1840015</v>
      </c>
      <c r="E33" s="15">
        <v>0</v>
      </c>
      <c r="F33" s="16"/>
      <c r="G33" s="16"/>
      <c r="H33" s="16">
        <v>500107.6</v>
      </c>
      <c r="I33" s="16">
        <v>550691.25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>
        <v>0</v>
      </c>
      <c r="R33" s="17"/>
    </row>
    <row r="34" spans="2:18" ht="15.6" customHeight="1" x14ac:dyDescent="0.3">
      <c r="B34" s="14" t="s">
        <v>40</v>
      </c>
      <c r="C34" s="15">
        <v>346952</v>
      </c>
      <c r="D34" s="32">
        <v>196952</v>
      </c>
      <c r="E34" s="15">
        <v>0</v>
      </c>
      <c r="F34" s="16"/>
      <c r="G34" s="16"/>
      <c r="H34" s="16">
        <v>88536.42</v>
      </c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7"/>
    </row>
    <row r="35" spans="2:18" ht="15.6" customHeight="1" x14ac:dyDescent="0.3">
      <c r="B35" s="14" t="s">
        <v>41</v>
      </c>
      <c r="C35" s="15">
        <v>50000</v>
      </c>
      <c r="D35" s="15">
        <v>75000</v>
      </c>
      <c r="E35" s="15"/>
      <c r="F35" s="16"/>
      <c r="G35" s="16"/>
      <c r="H35" s="16">
        <v>0</v>
      </c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/>
      <c r="Q35" s="16">
        <v>0</v>
      </c>
      <c r="R35" s="17"/>
    </row>
    <row r="36" spans="2:18" ht="15.6" customHeight="1" x14ac:dyDescent="0.3">
      <c r="B36" s="14" t="s">
        <v>42</v>
      </c>
      <c r="C36" s="15"/>
      <c r="D36" s="32">
        <v>173736</v>
      </c>
      <c r="E36" s="15"/>
      <c r="F36" s="16"/>
      <c r="G36" s="16">
        <v>83131</v>
      </c>
      <c r="H36" s="16">
        <v>27009.03</v>
      </c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>
        <v>0</v>
      </c>
      <c r="R36" s="17"/>
    </row>
    <row r="37" spans="2:18" ht="15.6" customHeight="1" x14ac:dyDescent="0.3">
      <c r="B37" s="14" t="s">
        <v>43</v>
      </c>
      <c r="C37" s="15">
        <v>10600000</v>
      </c>
      <c r="D37" s="32">
        <v>10864045</v>
      </c>
      <c r="E37" s="15">
        <v>473050</v>
      </c>
      <c r="F37" s="32">
        <v>473050</v>
      </c>
      <c r="G37" s="16">
        <v>496150</v>
      </c>
      <c r="H37" s="18">
        <v>1362924.37</v>
      </c>
      <c r="I37" s="16">
        <v>496150</v>
      </c>
      <c r="J37" s="16"/>
      <c r="K37" s="17"/>
      <c r="L37" s="16">
        <v>0</v>
      </c>
      <c r="M37" s="16">
        <v>499950</v>
      </c>
      <c r="N37" s="16">
        <v>0</v>
      </c>
      <c r="O37" s="16">
        <v>0</v>
      </c>
      <c r="P37" s="16"/>
      <c r="Q37" s="16">
        <v>0</v>
      </c>
      <c r="R37" s="17"/>
    </row>
    <row r="38" spans="2:18" ht="15.6" customHeight="1" x14ac:dyDescent="0.3">
      <c r="B38" s="14" t="s">
        <v>44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45</v>
      </c>
      <c r="C39" s="15">
        <v>512062</v>
      </c>
      <c r="D39" s="32">
        <v>1169217</v>
      </c>
      <c r="E39" s="15">
        <v>0</v>
      </c>
      <c r="F39" s="16"/>
      <c r="G39" s="16">
        <v>29087</v>
      </c>
      <c r="H39" s="16">
        <v>604870.96</v>
      </c>
      <c r="I39" s="16">
        <v>17818</v>
      </c>
      <c r="J39" s="16"/>
      <c r="K39" s="17"/>
      <c r="L39" s="16">
        <v>0</v>
      </c>
      <c r="M39" s="16">
        <v>0</v>
      </c>
      <c r="N39" s="16">
        <v>0</v>
      </c>
      <c r="O39" s="16">
        <v>0</v>
      </c>
      <c r="P39" s="16"/>
      <c r="Q39" s="16">
        <v>0</v>
      </c>
      <c r="R39" s="17"/>
    </row>
    <row r="40" spans="2:18" ht="14.25" hidden="1" customHeight="1" x14ac:dyDescent="0.3">
      <c r="B40" s="14" t="s">
        <v>46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47</v>
      </c>
      <c r="C41" s="11">
        <f>SUM(C42:C48)</f>
        <v>250000</v>
      </c>
      <c r="D41" s="11">
        <f>SUM(D42:D48)</f>
        <v>250000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3">
        <f>SUM(E41:P41)</f>
        <v>0</v>
      </c>
    </row>
    <row r="42" spans="2:18" ht="20.25" x14ac:dyDescent="0.3">
      <c r="B42" s="14" t="s">
        <v>48</v>
      </c>
      <c r="C42" s="15">
        <v>250000</v>
      </c>
      <c r="D42" s="15">
        <v>0</v>
      </c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49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50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51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52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53</v>
      </c>
      <c r="C47" s="15"/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54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55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R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3">
        <f t="shared" si="6"/>
        <v>0</v>
      </c>
    </row>
    <row r="51" spans="2:18" ht="20.25" x14ac:dyDescent="0.3">
      <c r="B51" s="14" t="s">
        <v>56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57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58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59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60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61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62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63</v>
      </c>
      <c r="C59" s="11">
        <f t="shared" ref="C59:J59" si="7">SUM(C60:C68)</f>
        <v>0</v>
      </c>
      <c r="D59" s="11">
        <f t="shared" si="7"/>
        <v>8082600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63930.01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3">
        <f>SUM(F59:P59)</f>
        <v>63930.01</v>
      </c>
    </row>
    <row r="60" spans="2:18" ht="15.6" customHeight="1" x14ac:dyDescent="0.3">
      <c r="B60" s="14" t="s">
        <v>64</v>
      </c>
      <c r="C60" s="15"/>
      <c r="D60" s="15">
        <v>82600</v>
      </c>
      <c r="E60" s="15">
        <v>0</v>
      </c>
      <c r="F60" s="16"/>
      <c r="G60" s="16"/>
      <c r="H60" s="16"/>
      <c r="I60" s="16">
        <v>63930.01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65</v>
      </c>
      <c r="C61" s="15">
        <v>0</v>
      </c>
      <c r="D61" s="15"/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66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67</v>
      </c>
      <c r="C63" s="15">
        <v>0</v>
      </c>
      <c r="D63" s="15">
        <v>8000000</v>
      </c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68</v>
      </c>
      <c r="C64" s="20">
        <v>0</v>
      </c>
      <c r="D64" s="20"/>
      <c r="E64" s="20">
        <v>0</v>
      </c>
      <c r="F64" s="21"/>
      <c r="G64" s="21"/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69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70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71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72</v>
      </c>
      <c r="C68" s="15">
        <v>0</v>
      </c>
      <c r="D68" s="15">
        <v>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73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9">SUM(F71:F74)</f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3">
        <f t="shared" si="9"/>
        <v>0</v>
      </c>
    </row>
    <row r="71" spans="2:18" ht="20.25" x14ac:dyDescent="0.3">
      <c r="B71" s="14" t="s">
        <v>74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75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76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77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78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R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3">
        <f t="shared" si="12"/>
        <v>0</v>
      </c>
    </row>
    <row r="77" spans="2:18" ht="20.25" x14ac:dyDescent="0.3">
      <c r="B77" s="14" t="s">
        <v>79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80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81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13">SUM(F81:F83)</f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3">
        <f t="shared" si="13"/>
        <v>0</v>
      </c>
    </row>
    <row r="81" spans="2:18" ht="20.25" x14ac:dyDescent="0.3">
      <c r="B81" s="14" t="s">
        <v>82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83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84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85</v>
      </c>
      <c r="C85" s="11">
        <f t="shared" ref="C85:I85" si="15">+C12+C19+C30+C41+C50+C59+C70+C76+C80</f>
        <v>563854610</v>
      </c>
      <c r="D85" s="11">
        <f t="shared" si="15"/>
        <v>573860996.5</v>
      </c>
      <c r="E85" s="11">
        <f t="shared" si="15"/>
        <v>32763928.640000001</v>
      </c>
      <c r="F85" s="11">
        <f t="shared" si="15"/>
        <v>33205275.879999999</v>
      </c>
      <c r="G85" s="11">
        <f t="shared" si="15"/>
        <v>38913006.759999998</v>
      </c>
      <c r="H85" s="11">
        <f t="shared" si="15"/>
        <v>57530255.859999999</v>
      </c>
      <c r="I85" s="11">
        <f t="shared" si="15"/>
        <v>36934293.089999996</v>
      </c>
      <c r="J85" s="11">
        <f>J59+J41+J30+J19+J12</f>
        <v>0</v>
      </c>
      <c r="K85" s="24">
        <f>K12+K19+K30+K41+K59</f>
        <v>0</v>
      </c>
      <c r="L85" s="11">
        <f t="shared" ref="L85:Q85" si="16">+L12+L19+L30+L41+L50+L59+L70+L76+L80</f>
        <v>0</v>
      </c>
      <c r="M85" s="11">
        <f t="shared" si="16"/>
        <v>35024382.520000003</v>
      </c>
      <c r="N85" s="11">
        <f t="shared" si="16"/>
        <v>0</v>
      </c>
      <c r="O85" s="11">
        <f t="shared" si="16"/>
        <v>0</v>
      </c>
      <c r="P85" s="11">
        <f t="shared" si="16"/>
        <v>0</v>
      </c>
      <c r="Q85" s="11">
        <f t="shared" si="16"/>
        <v>0</v>
      </c>
      <c r="R85" s="24">
        <f>SUM(R12:R84)</f>
        <v>234371142.74999997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86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87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4"/>
      <c r="L88" s="11">
        <f t="shared" ref="L88:R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24">
        <f t="shared" si="18"/>
        <v>0</v>
      </c>
    </row>
    <row r="89" spans="2:18" s="25" customFormat="1" ht="20.25" x14ac:dyDescent="0.3">
      <c r="B89" s="26" t="s">
        <v>88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89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90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4"/>
      <c r="L92" s="11">
        <v>0</v>
      </c>
      <c r="M92" s="11">
        <f t="shared" ref="M92:R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24">
        <f t="shared" si="20"/>
        <v>0</v>
      </c>
    </row>
    <row r="93" spans="2:18" s="25" customFormat="1" ht="20.25" x14ac:dyDescent="0.3">
      <c r="B93" s="26" t="s">
        <v>91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92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93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4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24">
        <f t="shared" si="21"/>
        <v>0</v>
      </c>
    </row>
    <row r="97" spans="2:18" s="25" customFormat="1" ht="20.25" x14ac:dyDescent="0.3">
      <c r="B97" s="26" t="s">
        <v>94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95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4"/>
      <c r="L99" s="11">
        <f t="shared" ref="L99:R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24">
        <f t="shared" si="23"/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96</v>
      </c>
      <c r="C101" s="55">
        <f t="shared" ref="C101:J101" si="24">+C85+C99</f>
        <v>563854610</v>
      </c>
      <c r="D101" s="55">
        <f t="shared" si="24"/>
        <v>573860996.5</v>
      </c>
      <c r="E101" s="55">
        <f t="shared" si="24"/>
        <v>32763928.640000001</v>
      </c>
      <c r="F101" s="55">
        <f t="shared" si="24"/>
        <v>33205275.879999999</v>
      </c>
      <c r="G101" s="55">
        <f t="shared" si="24"/>
        <v>38913006.759999998</v>
      </c>
      <c r="H101" s="55">
        <f t="shared" si="24"/>
        <v>57530255.859999999</v>
      </c>
      <c r="I101" s="55">
        <f t="shared" si="24"/>
        <v>36934293.089999996</v>
      </c>
      <c r="J101" s="55">
        <f t="shared" si="24"/>
        <v>0</v>
      </c>
      <c r="K101" s="56">
        <f>SUM(K85:K100)</f>
        <v>0</v>
      </c>
      <c r="L101" s="55">
        <f t="shared" ref="L101:R101" si="25">+L85+L99</f>
        <v>0</v>
      </c>
      <c r="M101" s="55">
        <f t="shared" si="25"/>
        <v>35024382.520000003</v>
      </c>
      <c r="N101" s="55">
        <f t="shared" si="25"/>
        <v>0</v>
      </c>
      <c r="O101" s="55">
        <f t="shared" si="25"/>
        <v>0</v>
      </c>
      <c r="P101" s="55">
        <f t="shared" si="25"/>
        <v>0</v>
      </c>
      <c r="Q101" s="55">
        <f t="shared" si="25"/>
        <v>0</v>
      </c>
      <c r="R101" s="56">
        <f t="shared" si="25"/>
        <v>234371142.74999997</v>
      </c>
    </row>
    <row r="102" spans="2:18" ht="12" customHeight="1" thickBot="1" x14ac:dyDescent="0.3">
      <c r="B102" s="30" t="s">
        <v>97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9.75" customHeight="1" thickBot="1" x14ac:dyDescent="0.3">
      <c r="B103" s="69" t="s">
        <v>102</v>
      </c>
      <c r="C103" s="70"/>
      <c r="D103" s="3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42.75" customHeight="1" thickBot="1" x14ac:dyDescent="0.4">
      <c r="B104" s="64" t="s">
        <v>103</v>
      </c>
      <c r="C104" s="65"/>
      <c r="D104" s="33"/>
      <c r="E104" s="31"/>
      <c r="F104" s="62" t="s">
        <v>110</v>
      </c>
      <c r="G104" s="62"/>
      <c r="H104" s="62"/>
      <c r="I104" s="31"/>
      <c r="J104" s="62" t="s">
        <v>101</v>
      </c>
      <c r="K104" s="62"/>
      <c r="L104" s="62"/>
      <c r="M104" s="62"/>
      <c r="N104" s="62"/>
      <c r="O104" s="62"/>
      <c r="P104" s="62"/>
      <c r="Q104" s="62"/>
      <c r="R104" s="62"/>
    </row>
    <row r="105" spans="2:18" ht="62.25" customHeight="1" thickBot="1" x14ac:dyDescent="0.4">
      <c r="B105" s="60" t="s">
        <v>104</v>
      </c>
      <c r="C105" s="61"/>
      <c r="D105" s="33"/>
      <c r="E105" s="31"/>
      <c r="F105" s="63" t="s">
        <v>111</v>
      </c>
      <c r="G105" s="63"/>
      <c r="H105" s="63"/>
      <c r="I105" s="31"/>
      <c r="J105" s="63" t="s">
        <v>109</v>
      </c>
      <c r="K105" s="63"/>
      <c r="L105" s="63"/>
      <c r="M105" s="63"/>
      <c r="N105" s="63"/>
      <c r="O105" s="63"/>
      <c r="P105" s="63"/>
      <c r="Q105" s="63"/>
      <c r="R105" s="63"/>
    </row>
    <row r="106" spans="2:18" ht="27" customHeight="1" x14ac:dyDescent="0.25">
      <c r="B106" s="58" t="s">
        <v>105</v>
      </c>
      <c r="C106" s="34"/>
      <c r="D106" s="33"/>
      <c r="E106" s="31"/>
      <c r="I106" s="31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98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99</v>
      </c>
      <c r="C113" s="38"/>
      <c r="D113" s="38"/>
      <c r="E113" s="37"/>
      <c r="F113" s="37"/>
      <c r="G113" s="36"/>
      <c r="H113" s="36"/>
      <c r="I113" s="36"/>
      <c r="J113" s="37" t="s">
        <v>100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59"/>
      <c r="J130" s="59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B103:C103"/>
    <mergeCell ref="A7:R7"/>
    <mergeCell ref="B9:B10"/>
    <mergeCell ref="C9:C10"/>
    <mergeCell ref="D9:D10"/>
    <mergeCell ref="E9:P9"/>
    <mergeCell ref="A2:R2"/>
    <mergeCell ref="A3:R3"/>
    <mergeCell ref="A4:R4"/>
    <mergeCell ref="A5:R5"/>
    <mergeCell ref="A6:R6"/>
    <mergeCell ref="I130:J130"/>
    <mergeCell ref="B105:C105"/>
    <mergeCell ref="F104:H104"/>
    <mergeCell ref="J104:R104"/>
    <mergeCell ref="F105:H105"/>
    <mergeCell ref="J105:R105"/>
    <mergeCell ref="J106:R106"/>
    <mergeCell ref="B104:C104"/>
  </mergeCells>
  <pageMargins left="0.19685039370078741" right="0.19685039370078741" top="0.19685039370078741" bottom="0.19685039370078741" header="0.19685039370078741" footer="0.19685039370078741"/>
  <pageSetup scale="33" orientation="landscape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2023-07-03T13:14:01Z</cp:lastPrinted>
  <dcterms:created xsi:type="dcterms:W3CDTF">2021-11-08T14:46:14Z</dcterms:created>
  <dcterms:modified xsi:type="dcterms:W3CDTF">2023-07-03T16:53:09Z</dcterms:modified>
</cp:coreProperties>
</file>